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defaultThemeVersion="166925"/>
  <mc:AlternateContent xmlns:mc="http://schemas.openxmlformats.org/markup-compatibility/2006">
    <mc:Choice Requires="x15">
      <x15ac:absPath xmlns:x15ac="http://schemas.microsoft.com/office/spreadsheetml/2010/11/ac" url="/Users/drvineetadhankharshah/Desktop/"/>
    </mc:Choice>
  </mc:AlternateContent>
  <xr:revisionPtr revIDLastSave="0" documentId="13_ncr:1_{067C7F95-FCEF-BE41-8E01-D80C953E8B05}" xr6:coauthVersionLast="47" xr6:coauthVersionMax="47" xr10:uidLastSave="{00000000-0000-0000-0000-000000000000}"/>
  <bookViews>
    <workbookView xWindow="580" yWindow="500" windowWidth="28800" windowHeight="16260" xr2:uid="{00000000-000D-0000-FFFF-FFFF00000000}"/>
  </bookViews>
  <sheets>
    <sheet name="Overall Score" sheetId="10" r:id="rId1"/>
    <sheet name="OPD_Final" sheetId="6" r:id="rId2"/>
    <sheet name="SNCU_Final" sheetId="9" r:id="rId3"/>
    <sheet name="PW_Final" sheetId="8" r:id="rId4"/>
    <sheet name="NRC_ Final" sheetId="5" r:id="rId5"/>
  </sheets>
  <externalReferences>
    <externalReference r:id="rId6"/>
  </externalReferences>
  <definedNames>
    <definedName name="_xlnm._FilterDatabase" localSheetId="4" hidden="1">'NRC_ Final'!$A$52:$G$669</definedName>
    <definedName name="_xlnm._FilterDatabase" localSheetId="1" hidden="1">OPD_Final!$A$51:$G$734</definedName>
    <definedName name="_xlnm._FilterDatabase" localSheetId="3" hidden="1">PW_Final!$A$49:$G$662</definedName>
    <definedName name="_xlnm._FilterDatabase" localSheetId="2" hidden="1">SNCU_Final!$A$51:$G$782</definedName>
    <definedName name="Area_of_Concern___Patient_Rights">'[1]Summary and Table of Content'!$C$5</definedName>
    <definedName name="_xlnm.Print_Area" localSheetId="2">SNCU_Final!$A$1:$I$786</definedName>
    <definedName name="_xlnm.Print_Titles" localSheetId="1">OPD_Final!$51:$51</definedName>
    <definedName name="_xlnm.Print_Titles" localSheetId="3">PW_Final!$49:$49</definedName>
    <definedName name="_xlnm.Print_Titles" localSheetId="2">SNCU_Final!$51:$51</definedName>
    <definedName name="Z_5A5334BF_4161_4474_AB11_E32AC1D8DA20_.wvu.FilterData" localSheetId="4" hidden="1">'NRC_ Final'!$A$52:$G$669</definedName>
    <definedName name="Z_5A5334BF_4161_4474_AB11_E32AC1D8DA20_.wvu.FilterData" localSheetId="1" hidden="1">OPD_Final!$A$51:$G$734</definedName>
    <definedName name="Z_5A5334BF_4161_4474_AB11_E32AC1D8DA20_.wvu.FilterData" localSheetId="3" hidden="1">PW_Final!$A$49:$G$662</definedName>
    <definedName name="Z_5A5334BF_4161_4474_AB11_E32AC1D8DA20_.wvu.FilterData" localSheetId="2" hidden="1">SNCU_Final!$A$51:$G$772</definedName>
    <definedName name="Z_5A5334BF_4161_4474_AB11_E32AC1D8DA20_.wvu.PrintTitles" localSheetId="1" hidden="1">OPD_Final!$51:$51</definedName>
    <definedName name="Z_5A5334BF_4161_4474_AB11_E32AC1D8DA20_.wvu.PrintTitles" localSheetId="3" hidden="1">PW_Final!$49:$49</definedName>
    <definedName name="Z_5A5334BF_4161_4474_AB11_E32AC1D8DA20_.wvu.PrintTitles" localSheetId="2" hidden="1">SNCU_Final!$51:$51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10" l="1"/>
  <c r="E5" i="10"/>
  <c r="H597" i="6"/>
  <c r="H527" i="5" l="1"/>
  <c r="E789" i="9" l="1"/>
  <c r="I666" i="5"/>
  <c r="H666" i="5"/>
  <c r="I660" i="5"/>
  <c r="H660" i="5"/>
  <c r="I651" i="5"/>
  <c r="H651" i="5"/>
  <c r="I646" i="5"/>
  <c r="H646" i="5"/>
  <c r="I634" i="5"/>
  <c r="H634" i="5"/>
  <c r="I623" i="5"/>
  <c r="H623" i="5"/>
  <c r="I615" i="5"/>
  <c r="H615" i="5"/>
  <c r="I582" i="5"/>
  <c r="H582" i="5"/>
  <c r="I579" i="5"/>
  <c r="H579" i="5"/>
  <c r="I557" i="5"/>
  <c r="H557" i="5"/>
  <c r="I527" i="5"/>
  <c r="H471" i="5"/>
  <c r="I471" i="5"/>
  <c r="I416" i="5"/>
  <c r="H416" i="5"/>
  <c r="I405" i="5"/>
  <c r="H405" i="5"/>
  <c r="H346" i="5"/>
  <c r="I346" i="5"/>
  <c r="H333" i="5"/>
  <c r="I329" i="5"/>
  <c r="H329" i="5"/>
  <c r="H324" i="5"/>
  <c r="I324" i="5"/>
  <c r="I320" i="5"/>
  <c r="H320" i="5"/>
  <c r="I291" i="5"/>
  <c r="H291" i="5"/>
  <c r="H255" i="5"/>
  <c r="I255" i="5"/>
  <c r="I250" i="5"/>
  <c r="H250" i="5"/>
  <c r="I232" i="5"/>
  <c r="H232" i="5"/>
  <c r="I201" i="5"/>
  <c r="H201" i="5"/>
  <c r="I191" i="5"/>
  <c r="H191" i="5"/>
  <c r="H149" i="5"/>
  <c r="I149" i="5"/>
  <c r="H137" i="5"/>
  <c r="I137" i="5"/>
  <c r="I129" i="5"/>
  <c r="H129" i="5"/>
  <c r="I114" i="5"/>
  <c r="H114" i="5"/>
  <c r="I105" i="5"/>
  <c r="H105" i="5"/>
  <c r="I88" i="5"/>
  <c r="H88" i="5"/>
  <c r="I73" i="5"/>
  <c r="H73" i="5"/>
  <c r="I54" i="5"/>
  <c r="H54" i="5"/>
  <c r="H659" i="8"/>
  <c r="I659" i="8"/>
  <c r="I649" i="8"/>
  <c r="H649" i="8"/>
  <c r="I643" i="8"/>
  <c r="H643" i="8"/>
  <c r="I638" i="8"/>
  <c r="H638" i="8"/>
  <c r="I626" i="8"/>
  <c r="H626" i="8"/>
  <c r="I615" i="8"/>
  <c r="H615" i="8"/>
  <c r="I607" i="8"/>
  <c r="H607" i="8"/>
  <c r="I572" i="8"/>
  <c r="H572" i="8"/>
  <c r="I569" i="8"/>
  <c r="H569" i="8"/>
  <c r="I546" i="8"/>
  <c r="H546" i="8"/>
  <c r="I517" i="8"/>
  <c r="H517" i="8"/>
  <c r="I498" i="8"/>
  <c r="H498" i="8"/>
  <c r="I456" i="8"/>
  <c r="H456" i="8"/>
  <c r="I425" i="8"/>
  <c r="H425" i="8"/>
  <c r="I420" i="8"/>
  <c r="H420" i="8"/>
  <c r="I402" i="8"/>
  <c r="H402" i="8"/>
  <c r="I392" i="8"/>
  <c r="H392" i="8"/>
  <c r="I379" i="8"/>
  <c r="H379" i="8"/>
  <c r="I353" i="8"/>
  <c r="H353" i="8"/>
  <c r="I350" i="8"/>
  <c r="H350" i="8"/>
  <c r="H332" i="8"/>
  <c r="I332" i="8"/>
  <c r="I317" i="8"/>
  <c r="H317" i="8"/>
  <c r="I313" i="8"/>
  <c r="H313" i="8"/>
  <c r="I304" i="8"/>
  <c r="H304" i="8"/>
  <c r="I282" i="8"/>
  <c r="H282" i="8"/>
  <c r="H248" i="8"/>
  <c r="I248" i="8"/>
  <c r="I243" i="8"/>
  <c r="H243" i="8"/>
  <c r="I228" i="8"/>
  <c r="H228" i="8"/>
  <c r="H152" i="8"/>
  <c r="I152" i="8"/>
  <c r="I137" i="8"/>
  <c r="H137" i="8"/>
  <c r="I127" i="8"/>
  <c r="H127" i="8"/>
  <c r="I110" i="8"/>
  <c r="H110" i="8"/>
  <c r="I101" i="8"/>
  <c r="H101" i="8"/>
  <c r="H88" i="8"/>
  <c r="I88" i="8"/>
  <c r="I83" i="8"/>
  <c r="H83" i="8"/>
  <c r="I72" i="8"/>
  <c r="H72" i="8"/>
  <c r="I51" i="8"/>
  <c r="H51" i="8"/>
  <c r="H769" i="9"/>
  <c r="I769" i="9"/>
  <c r="I760" i="9"/>
  <c r="H760" i="9"/>
  <c r="I753" i="9"/>
  <c r="H753" i="9"/>
  <c r="I747" i="9"/>
  <c r="H747" i="9"/>
  <c r="I735" i="9"/>
  <c r="H735" i="9"/>
  <c r="I724" i="9"/>
  <c r="H724" i="9"/>
  <c r="I716" i="9"/>
  <c r="H716" i="9"/>
  <c r="I682" i="9"/>
  <c r="H682" i="9"/>
  <c r="I679" i="9"/>
  <c r="H679" i="9"/>
  <c r="I633" i="9"/>
  <c r="H633" i="9"/>
  <c r="I615" i="9"/>
  <c r="H615" i="9"/>
  <c r="I466" i="9"/>
  <c r="H466" i="9"/>
  <c r="H435" i="9"/>
  <c r="I435" i="9"/>
  <c r="I413" i="9"/>
  <c r="H413" i="9"/>
  <c r="H401" i="9"/>
  <c r="I401" i="9"/>
  <c r="I395" i="9"/>
  <c r="H395" i="9"/>
  <c r="J61" i="10" s="1"/>
  <c r="H361" i="9"/>
  <c r="I361" i="9"/>
  <c r="H334" i="9"/>
  <c r="I334" i="9"/>
  <c r="I319" i="9"/>
  <c r="H319" i="9"/>
  <c r="I300" i="9"/>
  <c r="H300" i="9"/>
  <c r="H296" i="9"/>
  <c r="I296" i="9"/>
  <c r="H257" i="9"/>
  <c r="I257" i="9"/>
  <c r="I249" i="9"/>
  <c r="I229" i="9"/>
  <c r="H229" i="9"/>
  <c r="H146" i="9"/>
  <c r="I146" i="9"/>
  <c r="H135" i="9"/>
  <c r="I135" i="9"/>
  <c r="I89" i="9"/>
  <c r="H89" i="9"/>
  <c r="I85" i="9"/>
  <c r="H85" i="9"/>
  <c r="H72" i="9"/>
  <c r="I72" i="9"/>
  <c r="I727" i="6"/>
  <c r="I716" i="6"/>
  <c r="H716" i="6"/>
  <c r="I709" i="6"/>
  <c r="H709" i="6"/>
  <c r="I698" i="6"/>
  <c r="H698" i="6"/>
  <c r="I686" i="6"/>
  <c r="H686" i="6"/>
  <c r="H667" i="6"/>
  <c r="I667" i="6"/>
  <c r="I632" i="6"/>
  <c r="H632" i="6"/>
  <c r="I629" i="6"/>
  <c r="H629" i="6"/>
  <c r="I605" i="6"/>
  <c r="I579" i="6"/>
  <c r="H579" i="6"/>
  <c r="I496" i="6"/>
  <c r="H496" i="6"/>
  <c r="I438" i="6"/>
  <c r="I424" i="6"/>
  <c r="H424" i="6"/>
  <c r="I396" i="6"/>
  <c r="H396" i="6"/>
  <c r="I387" i="6"/>
  <c r="H387" i="6"/>
  <c r="H371" i="6"/>
  <c r="I371" i="6"/>
  <c r="H355" i="6"/>
  <c r="I355" i="6"/>
  <c r="I351" i="6"/>
  <c r="H351" i="6"/>
  <c r="I340" i="6"/>
  <c r="H340" i="6"/>
  <c r="I330" i="6"/>
  <c r="H330" i="6"/>
  <c r="I326" i="6"/>
  <c r="H326" i="6"/>
  <c r="I322" i="6"/>
  <c r="H322" i="6"/>
  <c r="I288" i="6"/>
  <c r="H288" i="6"/>
  <c r="I283" i="6"/>
  <c r="H283" i="6"/>
  <c r="I266" i="6"/>
  <c r="H266" i="6"/>
  <c r="H229" i="6"/>
  <c r="I229" i="6"/>
  <c r="I205" i="6"/>
  <c r="H205" i="6"/>
  <c r="I169" i="6"/>
  <c r="H169" i="6"/>
  <c r="J31" i="10" s="1"/>
  <c r="H162" i="6"/>
  <c r="I162" i="6"/>
  <c r="I133" i="6"/>
  <c r="H133" i="6"/>
  <c r="I113" i="6"/>
  <c r="H113" i="6"/>
  <c r="H104" i="6"/>
  <c r="I104" i="6"/>
  <c r="H90" i="6"/>
  <c r="I90" i="6"/>
  <c r="H86" i="6"/>
  <c r="I86" i="6"/>
  <c r="I79" i="6"/>
  <c r="H79" i="6"/>
  <c r="I53" i="6"/>
  <c r="H53" i="6"/>
  <c r="J66" i="10" l="1"/>
  <c r="J64" i="10"/>
  <c r="J65" i="10"/>
  <c r="J68" i="10"/>
  <c r="J24" i="10"/>
  <c r="J48" i="10"/>
  <c r="J39" i="10"/>
  <c r="J42" i="10"/>
  <c r="J19" i="10"/>
  <c r="J27" i="10"/>
  <c r="J62" i="10"/>
  <c r="J70" i="10"/>
  <c r="J20" i="10"/>
  <c r="J77" i="10"/>
  <c r="J50" i="10"/>
  <c r="J78" i="10"/>
  <c r="J85" i="10"/>
  <c r="J88" i="10"/>
  <c r="J22" i="10"/>
  <c r="J30" i="10"/>
  <c r="J83" i="10"/>
  <c r="J21" i="10"/>
  <c r="J23" i="10"/>
  <c r="J54" i="10"/>
  <c r="J67" i="10"/>
  <c r="J87" i="10"/>
  <c r="J89" i="10"/>
  <c r="H53" i="5"/>
  <c r="I53" i="5"/>
  <c r="I52" i="9"/>
  <c r="C790" i="9" s="1"/>
  <c r="I52" i="6"/>
  <c r="H52" i="9"/>
  <c r="B790" i="9" s="1"/>
  <c r="H50" i="8"/>
  <c r="H52" i="6"/>
  <c r="I50" i="8"/>
  <c r="C11" i="10" l="1"/>
  <c r="D790" i="9"/>
  <c r="E774" i="9"/>
  <c r="I708" i="9"/>
  <c r="H708" i="9"/>
  <c r="I704" i="9"/>
  <c r="H704" i="9"/>
  <c r="I690" i="9"/>
  <c r="H690" i="9"/>
  <c r="I686" i="9"/>
  <c r="H686" i="9"/>
  <c r="I665" i="9"/>
  <c r="H665" i="9"/>
  <c r="I653" i="9"/>
  <c r="H653" i="9"/>
  <c r="I640" i="9"/>
  <c r="H640" i="9"/>
  <c r="I623" i="9"/>
  <c r="H623" i="9"/>
  <c r="I409" i="9"/>
  <c r="H409" i="9"/>
  <c r="I382" i="9"/>
  <c r="H382" i="9"/>
  <c r="I373" i="9"/>
  <c r="H373" i="9"/>
  <c r="I357" i="9"/>
  <c r="H357" i="9"/>
  <c r="I354" i="9"/>
  <c r="H354" i="9"/>
  <c r="I345" i="9"/>
  <c r="H345" i="9"/>
  <c r="I329" i="9"/>
  <c r="H329" i="9"/>
  <c r="I323" i="9"/>
  <c r="H323" i="9"/>
  <c r="I315" i="9"/>
  <c r="H315" i="9"/>
  <c r="I292" i="9"/>
  <c r="H292" i="9"/>
  <c r="J45" i="10" s="1"/>
  <c r="I281" i="9"/>
  <c r="H281" i="9"/>
  <c r="I271" i="9"/>
  <c r="H271" i="9"/>
  <c r="H249" i="9"/>
  <c r="J41" i="10" s="1"/>
  <c r="I219" i="9"/>
  <c r="H219" i="9"/>
  <c r="I209" i="9"/>
  <c r="H209" i="9"/>
  <c r="I203" i="9"/>
  <c r="H203" i="9"/>
  <c r="I198" i="9"/>
  <c r="H198" i="9"/>
  <c r="I189" i="9"/>
  <c r="H189" i="9"/>
  <c r="I168" i="9"/>
  <c r="H168" i="9"/>
  <c r="I140" i="9"/>
  <c r="H140" i="9"/>
  <c r="I115" i="9"/>
  <c r="H115" i="9"/>
  <c r="I53" i="9"/>
  <c r="H53" i="9"/>
  <c r="E664" i="8"/>
  <c r="I599" i="8"/>
  <c r="H599" i="8"/>
  <c r="I595" i="8"/>
  <c r="H595" i="8"/>
  <c r="I580" i="8"/>
  <c r="H580" i="8"/>
  <c r="I576" i="8"/>
  <c r="H576" i="8"/>
  <c r="I555" i="8"/>
  <c r="H555" i="8"/>
  <c r="I537" i="8"/>
  <c r="H537" i="8"/>
  <c r="I533" i="8"/>
  <c r="H533" i="8"/>
  <c r="I524" i="8"/>
  <c r="H524" i="8"/>
  <c r="I430" i="8"/>
  <c r="H430" i="8"/>
  <c r="I416" i="8"/>
  <c r="H416" i="8"/>
  <c r="I398" i="8"/>
  <c r="H398" i="8"/>
  <c r="I370" i="8"/>
  <c r="H370" i="8"/>
  <c r="I358" i="8"/>
  <c r="H358" i="8"/>
  <c r="I342" i="8"/>
  <c r="H342" i="8"/>
  <c r="I327" i="8"/>
  <c r="H327" i="8"/>
  <c r="I321" i="8"/>
  <c r="H321" i="8"/>
  <c r="I293" i="8"/>
  <c r="H293" i="8"/>
  <c r="I286" i="8"/>
  <c r="H286" i="8"/>
  <c r="I272" i="8"/>
  <c r="H272" i="8"/>
  <c r="I263" i="8"/>
  <c r="H263" i="8"/>
  <c r="I218" i="8"/>
  <c r="H218" i="8"/>
  <c r="I211" i="8"/>
  <c r="H211" i="8"/>
  <c r="I205" i="8"/>
  <c r="H205" i="8"/>
  <c r="I201" i="8"/>
  <c r="H201" i="8"/>
  <c r="I196" i="8"/>
  <c r="H196" i="8"/>
  <c r="I175" i="8"/>
  <c r="H175" i="8"/>
  <c r="I146" i="8"/>
  <c r="H146" i="8"/>
  <c r="I114" i="8"/>
  <c r="H114" i="8"/>
  <c r="J34" i="10" l="1"/>
  <c r="I320" i="8"/>
  <c r="C669" i="8" s="1"/>
  <c r="I678" i="9"/>
  <c r="C796" i="9" s="1"/>
  <c r="I174" i="8"/>
  <c r="C667" i="8" s="1"/>
  <c r="I242" i="8"/>
  <c r="C668" i="8" s="1"/>
  <c r="H167" i="9"/>
  <c r="B792" i="9" s="1"/>
  <c r="I167" i="9"/>
  <c r="H678" i="9"/>
  <c r="B796" i="9" s="1"/>
  <c r="I568" i="8"/>
  <c r="C671" i="8" s="1"/>
  <c r="H174" i="8"/>
  <c r="B667" i="8" s="1"/>
  <c r="H242" i="8"/>
  <c r="B668" i="8" s="1"/>
  <c r="H320" i="8"/>
  <c r="B669" i="8" s="1"/>
  <c r="H568" i="8"/>
  <c r="B671" i="8" s="1"/>
  <c r="C774" i="9"/>
  <c r="I322" i="9"/>
  <c r="H248" i="9"/>
  <c r="H746" i="9"/>
  <c r="I248" i="9"/>
  <c r="I746" i="9"/>
  <c r="H114" i="9"/>
  <c r="B791" i="9" s="1"/>
  <c r="H322" i="9"/>
  <c r="H614" i="9"/>
  <c r="B774" i="9"/>
  <c r="I114" i="9"/>
  <c r="I614" i="9"/>
  <c r="H637" i="8"/>
  <c r="B672" i="8" s="1"/>
  <c r="I637" i="8"/>
  <c r="C672" i="8" s="1"/>
  <c r="I113" i="8"/>
  <c r="C666" i="8" s="1"/>
  <c r="C665" i="8"/>
  <c r="H516" i="8"/>
  <c r="B670" i="8" s="1"/>
  <c r="B665" i="8"/>
  <c r="H113" i="8"/>
  <c r="B666" i="8" s="1"/>
  <c r="I516" i="8"/>
  <c r="C670" i="8" s="1"/>
  <c r="C780" i="9" l="1"/>
  <c r="B776" i="9"/>
  <c r="B780" i="9"/>
  <c r="B775" i="9"/>
  <c r="C775" i="9"/>
  <c r="C791" i="9"/>
  <c r="D791" i="9" s="1"/>
  <c r="B781" i="9"/>
  <c r="B797" i="9"/>
  <c r="C779" i="9"/>
  <c r="C795" i="9"/>
  <c r="B779" i="9"/>
  <c r="B795" i="9"/>
  <c r="C778" i="9"/>
  <c r="C794" i="9"/>
  <c r="C776" i="9"/>
  <c r="C792" i="9"/>
  <c r="D792" i="9" s="1"/>
  <c r="C781" i="9"/>
  <c r="C797" i="9"/>
  <c r="B777" i="9"/>
  <c r="B793" i="9"/>
  <c r="D796" i="9"/>
  <c r="B778" i="9"/>
  <c r="B794" i="9"/>
  <c r="C777" i="9"/>
  <c r="C793" i="9"/>
  <c r="C673" i="8"/>
  <c r="B673" i="8"/>
  <c r="E738" i="6"/>
  <c r="H727" i="6"/>
  <c r="J90" i="10" s="1"/>
  <c r="I675" i="6"/>
  <c r="H675" i="6"/>
  <c r="I661" i="6"/>
  <c r="H661" i="6"/>
  <c r="I657" i="6"/>
  <c r="H657" i="6"/>
  <c r="I640" i="6"/>
  <c r="H640" i="6"/>
  <c r="I636" i="6"/>
  <c r="H636" i="6"/>
  <c r="I615" i="6"/>
  <c r="H615" i="6"/>
  <c r="H605" i="6"/>
  <c r="J74" i="10" s="1"/>
  <c r="I597" i="6"/>
  <c r="I593" i="6"/>
  <c r="H593" i="6"/>
  <c r="I586" i="6"/>
  <c r="H586" i="6"/>
  <c r="I567" i="6"/>
  <c r="H567" i="6"/>
  <c r="I561" i="6"/>
  <c r="H561" i="6"/>
  <c r="I468" i="6"/>
  <c r="H468" i="6"/>
  <c r="H438" i="6"/>
  <c r="I406" i="6"/>
  <c r="H406" i="6"/>
  <c r="I390" i="6"/>
  <c r="H390" i="6"/>
  <c r="I368" i="6"/>
  <c r="H368" i="6"/>
  <c r="J53" i="10" s="1"/>
  <c r="I346" i="6"/>
  <c r="H346" i="6"/>
  <c r="I312" i="6"/>
  <c r="H312" i="6"/>
  <c r="I304" i="6"/>
  <c r="H304" i="6"/>
  <c r="I248" i="6"/>
  <c r="H248" i="6"/>
  <c r="I216" i="6"/>
  <c r="H216" i="6"/>
  <c r="I212" i="6"/>
  <c r="H212" i="6"/>
  <c r="I183" i="6"/>
  <c r="H183" i="6"/>
  <c r="I155" i="6"/>
  <c r="H155" i="6"/>
  <c r="I147" i="6"/>
  <c r="H147" i="6"/>
  <c r="I117" i="6"/>
  <c r="H117" i="6"/>
  <c r="E673" i="5"/>
  <c r="I609" i="5"/>
  <c r="H609" i="5"/>
  <c r="I605" i="5"/>
  <c r="H605" i="5"/>
  <c r="I590" i="5"/>
  <c r="H590" i="5"/>
  <c r="I586" i="5"/>
  <c r="H586" i="5"/>
  <c r="I566" i="5"/>
  <c r="H566" i="5"/>
  <c r="I548" i="5"/>
  <c r="H548" i="5"/>
  <c r="I544" i="5"/>
  <c r="H544" i="5"/>
  <c r="I534" i="5"/>
  <c r="H534" i="5"/>
  <c r="I445" i="5"/>
  <c r="H445" i="5"/>
  <c r="I412" i="5"/>
  <c r="H412" i="5"/>
  <c r="I392" i="5"/>
  <c r="H392" i="5"/>
  <c r="I383" i="5"/>
  <c r="H383" i="5"/>
  <c r="I371" i="5"/>
  <c r="H371" i="5"/>
  <c r="J58" i="10" s="1"/>
  <c r="I366" i="5"/>
  <c r="H366" i="5"/>
  <c r="I363" i="5"/>
  <c r="H363" i="5"/>
  <c r="J56" i="10" s="1"/>
  <c r="I355" i="5"/>
  <c r="H355" i="5"/>
  <c r="I341" i="5"/>
  <c r="H341" i="5"/>
  <c r="I333" i="5"/>
  <c r="J52" i="10" s="1"/>
  <c r="I310" i="5"/>
  <c r="H310" i="5"/>
  <c r="I295" i="5"/>
  <c r="H295" i="5"/>
  <c r="I281" i="5"/>
  <c r="H281" i="5"/>
  <c r="I269" i="5"/>
  <c r="H269" i="5"/>
  <c r="I220" i="5"/>
  <c r="H220" i="5"/>
  <c r="I209" i="5"/>
  <c r="H209" i="5"/>
  <c r="I197" i="5"/>
  <c r="H197" i="5"/>
  <c r="I173" i="5"/>
  <c r="H173" i="5"/>
  <c r="I143" i="5"/>
  <c r="H143" i="5"/>
  <c r="I118" i="5"/>
  <c r="H118" i="5"/>
  <c r="J37" i="10" l="1"/>
  <c r="J46" i="10"/>
  <c r="J75" i="10"/>
  <c r="J72" i="10"/>
  <c r="J80" i="10"/>
  <c r="J55" i="10"/>
  <c r="J35" i="10"/>
  <c r="J44" i="10"/>
  <c r="J59" i="10"/>
  <c r="J82" i="10"/>
  <c r="J29" i="10"/>
  <c r="J60" i="10"/>
  <c r="J26" i="10"/>
  <c r="J38" i="10"/>
  <c r="J47" i="10"/>
  <c r="J63" i="10"/>
  <c r="J71" i="10"/>
  <c r="J73" i="10"/>
  <c r="J28" i="10"/>
  <c r="J33" i="10"/>
  <c r="J36" i="10"/>
  <c r="J43" i="10"/>
  <c r="J49" i="10"/>
  <c r="J57" i="10"/>
  <c r="J79" i="10"/>
  <c r="J81" i="10"/>
  <c r="J84" i="10"/>
  <c r="H578" i="5"/>
  <c r="B680" i="5" s="1"/>
  <c r="D797" i="9"/>
  <c r="D795" i="9"/>
  <c r="B782" i="9"/>
  <c r="C782" i="9"/>
  <c r="I628" i="6"/>
  <c r="C745" i="6" s="1"/>
  <c r="H628" i="6"/>
  <c r="I282" i="6"/>
  <c r="C742" i="6" s="1"/>
  <c r="H282" i="6"/>
  <c r="I182" i="6"/>
  <c r="C741" i="6" s="1"/>
  <c r="H182" i="6"/>
  <c r="C798" i="9"/>
  <c r="B798" i="9"/>
  <c r="D794" i="9"/>
  <c r="D793" i="9"/>
  <c r="H116" i="6"/>
  <c r="H354" i="6"/>
  <c r="I116" i="6"/>
  <c r="C740" i="6" s="1"/>
  <c r="I354" i="6"/>
  <c r="C743" i="6" s="1"/>
  <c r="H172" i="5"/>
  <c r="B676" i="5" s="1"/>
  <c r="H249" i="5"/>
  <c r="B677" i="5" s="1"/>
  <c r="I332" i="5"/>
  <c r="C678" i="5" s="1"/>
  <c r="I578" i="5"/>
  <c r="C680" i="5" s="1"/>
  <c r="I172" i="5"/>
  <c r="C676" i="5" s="1"/>
  <c r="I249" i="5"/>
  <c r="C677" i="5" s="1"/>
  <c r="H332" i="5"/>
  <c r="B678" i="5" s="1"/>
  <c r="I645" i="5"/>
  <c r="C681" i="5" s="1"/>
  <c r="I117" i="5"/>
  <c r="C675" i="5" s="1"/>
  <c r="H645" i="5"/>
  <c r="B681" i="5" s="1"/>
  <c r="D673" i="8"/>
  <c r="H697" i="6"/>
  <c r="I697" i="6"/>
  <c r="C746" i="6" s="1"/>
  <c r="H578" i="6"/>
  <c r="I578" i="6"/>
  <c r="C744" i="6" s="1"/>
  <c r="C739" i="6"/>
  <c r="B739" i="6"/>
  <c r="H526" i="5"/>
  <c r="B679" i="5" s="1"/>
  <c r="H117" i="5"/>
  <c r="B675" i="5" s="1"/>
  <c r="I526" i="5"/>
  <c r="C679" i="5" s="1"/>
  <c r="B674" i="5"/>
  <c r="C674" i="5"/>
  <c r="B744" i="6" l="1"/>
  <c r="D15" i="10"/>
  <c r="B743" i="6"/>
  <c r="C15" i="10"/>
  <c r="B742" i="6"/>
  <c r="F11" i="10"/>
  <c r="B740" i="6"/>
  <c r="D11" i="10"/>
  <c r="B746" i="6"/>
  <c r="F15" i="10"/>
  <c r="B741" i="6"/>
  <c r="E11" i="10"/>
  <c r="B745" i="6"/>
  <c r="E15" i="10"/>
  <c r="D782" i="9"/>
  <c r="D775" i="9" s="1"/>
  <c r="C20" i="9" s="1"/>
  <c r="D798" i="9"/>
  <c r="D669" i="8"/>
  <c r="C23" i="8" s="1"/>
  <c r="D672" i="8"/>
  <c r="D671" i="8"/>
  <c r="C25" i="8" s="1"/>
  <c r="D668" i="8"/>
  <c r="C22" i="8" s="1"/>
  <c r="D670" i="8"/>
  <c r="C24" i="8" s="1"/>
  <c r="C26" i="8"/>
  <c r="D667" i="8"/>
  <c r="C21" i="8" s="1"/>
  <c r="D666" i="8"/>
  <c r="C20" i="8" s="1"/>
  <c r="D665" i="8"/>
  <c r="C19" i="8" s="1"/>
  <c r="D19" i="8"/>
  <c r="D5" i="10" s="1"/>
  <c r="C747" i="6"/>
  <c r="C682" i="5"/>
  <c r="B682" i="5"/>
  <c r="B747" i="6" l="1"/>
  <c r="D780" i="9"/>
  <c r="C25" i="9" s="1"/>
  <c r="D779" i="9"/>
  <c r="C24" i="9" s="1"/>
  <c r="D778" i="9"/>
  <c r="C23" i="9" s="1"/>
  <c r="D776" i="9"/>
  <c r="C21" i="9" s="1"/>
  <c r="D774" i="9"/>
  <c r="C19" i="9" s="1"/>
  <c r="D781" i="9"/>
  <c r="C26" i="9" s="1"/>
  <c r="D777" i="9"/>
  <c r="C22" i="9" s="1"/>
  <c r="D19" i="9"/>
  <c r="C7" i="10" s="1"/>
  <c r="D682" i="5"/>
  <c r="D676" i="5" s="1"/>
  <c r="C21" i="5" s="1"/>
  <c r="D747" i="6" l="1"/>
  <c r="F19" i="6" s="1"/>
  <c r="C5" i="10" s="1"/>
  <c r="D680" i="5"/>
  <c r="C25" i="5" s="1"/>
  <c r="D677" i="5"/>
  <c r="C22" i="5" s="1"/>
  <c r="D679" i="5"/>
  <c r="C24" i="5" s="1"/>
  <c r="D19" i="5"/>
  <c r="D7" i="10" s="1"/>
  <c r="D678" i="5"/>
  <c r="C23" i="5" s="1"/>
  <c r="D675" i="5"/>
  <c r="C20" i="5" s="1"/>
  <c r="D681" i="5"/>
  <c r="C26" i="5" s="1"/>
  <c r="D674" i="5"/>
  <c r="C19" i="5" s="1"/>
  <c r="D740" i="6" l="1"/>
  <c r="C20" i="6" s="1"/>
  <c r="D741" i="6"/>
  <c r="C21" i="6" s="1"/>
  <c r="D745" i="6"/>
  <c r="C25" i="6" s="1"/>
  <c r="D743" i="6"/>
  <c r="C23" i="6" s="1"/>
  <c r="D742" i="6"/>
  <c r="C22" i="6" s="1"/>
  <c r="D744" i="6"/>
  <c r="C24" i="6" s="1"/>
  <c r="D739" i="6"/>
  <c r="C19" i="6" s="1"/>
  <c r="D746" i="6"/>
  <c r="C26" i="6" s="1"/>
</calcChain>
</file>

<file path=xl/sharedStrings.xml><?xml version="1.0" encoding="utf-8"?>
<sst xmlns="http://schemas.openxmlformats.org/spreadsheetml/2006/main" count="8419" uniqueCount="3522">
  <si>
    <t>Assessment Summary</t>
  </si>
  <si>
    <t xml:space="preserve">Name of the Hospital </t>
  </si>
  <si>
    <t>Date of Assessment</t>
  </si>
  <si>
    <t>Names of Assessors</t>
  </si>
  <si>
    <t>Type of Assessment (Internal/External)</t>
  </si>
  <si>
    <t xml:space="preserve">Action plan Submission Date </t>
  </si>
  <si>
    <t xml:space="preserve">OPD  Score Card </t>
  </si>
  <si>
    <t xml:space="preserve">Area of Concern wise Score </t>
  </si>
  <si>
    <t>A</t>
  </si>
  <si>
    <t xml:space="preserve">Service Provision </t>
  </si>
  <si>
    <t>B</t>
  </si>
  <si>
    <t xml:space="preserve">Patient Rights </t>
  </si>
  <si>
    <t>C</t>
  </si>
  <si>
    <t xml:space="preserve">Inputs </t>
  </si>
  <si>
    <t>D</t>
  </si>
  <si>
    <t xml:space="preserve">Support Services </t>
  </si>
  <si>
    <t>E</t>
  </si>
  <si>
    <t xml:space="preserve">Clinical Services </t>
  </si>
  <si>
    <t>F</t>
  </si>
  <si>
    <t>Infection Control</t>
  </si>
  <si>
    <t>G</t>
  </si>
  <si>
    <t xml:space="preserve">Quality Management </t>
  </si>
  <si>
    <t>H</t>
  </si>
  <si>
    <t xml:space="preserve">Outcome </t>
  </si>
  <si>
    <t xml:space="preserve">Major Gaps Observed </t>
  </si>
  <si>
    <t xml:space="preserve">Strengths / Good Practices </t>
  </si>
  <si>
    <t>Signature of Assessors</t>
  </si>
  <si>
    <t>Date</t>
  </si>
  <si>
    <t>Reference No.</t>
  </si>
  <si>
    <t>Measurable Element</t>
  </si>
  <si>
    <t>Checkpoint</t>
  </si>
  <si>
    <t xml:space="preserve">Compliance 
</t>
  </si>
  <si>
    <t xml:space="preserve">Assessment Method </t>
  </si>
  <si>
    <t xml:space="preserve">Means of Verification </t>
  </si>
  <si>
    <t xml:space="preserve">Remarks </t>
  </si>
  <si>
    <t xml:space="preserve">Obtained </t>
  </si>
  <si>
    <t xml:space="preserve">Maximum </t>
  </si>
  <si>
    <t xml:space="preserve">Area of Concern - A Service Provision </t>
  </si>
  <si>
    <t>Standard A1</t>
  </si>
  <si>
    <t>Facility Provides Curative Services</t>
  </si>
  <si>
    <t>ME A1.1</t>
  </si>
  <si>
    <t>The facility provides General Medicine services</t>
  </si>
  <si>
    <t xml:space="preserve">SI/OB </t>
  </si>
  <si>
    <t>ME A1.2</t>
  </si>
  <si>
    <t>The facility provides General Surgery services</t>
  </si>
  <si>
    <t>ME A1.3</t>
  </si>
  <si>
    <t>The facility provides Obstetrics &amp; Gynaecology Services</t>
  </si>
  <si>
    <t>ME A1.4</t>
  </si>
  <si>
    <t>The facility provides Paediatric Services</t>
  </si>
  <si>
    <t xml:space="preserve">Availability of  Paediatric Clinic </t>
  </si>
  <si>
    <t>ME A1.5</t>
  </si>
  <si>
    <t>The facility provides Ophthalmology Services</t>
  </si>
  <si>
    <t xml:space="preserve">Availability of functional Ophthalmology Clinic </t>
  </si>
  <si>
    <t>ME A1.6</t>
  </si>
  <si>
    <t>The facility provides ENT Services</t>
  </si>
  <si>
    <t xml:space="preserve">Availability of OPD ENT procedures </t>
  </si>
  <si>
    <t>ME A1.7</t>
  </si>
  <si>
    <t>The facility provides Orthopaedics Services</t>
  </si>
  <si>
    <t xml:space="preserve">Availability of Functional Orthopaedic Clinic  </t>
  </si>
  <si>
    <t>Availability of OPD Orthopaedic procedure</t>
  </si>
  <si>
    <t>ME A1.8</t>
  </si>
  <si>
    <t>The facility provides Skin &amp; VD Services</t>
  </si>
  <si>
    <t xml:space="preserve">Availability of functional Skin &amp; VD Clinic </t>
  </si>
  <si>
    <t>ME A1.9</t>
  </si>
  <si>
    <t>The facility provides Psychiatry Services</t>
  </si>
  <si>
    <t>ME A1.10</t>
  </si>
  <si>
    <t xml:space="preserve">The facility provides Dental Treatment Services </t>
  </si>
  <si>
    <t xml:space="preserve">Availability of functional Dental Clinic </t>
  </si>
  <si>
    <t>Availability of OPD Dental procedure</t>
  </si>
  <si>
    <t>ME A1.11</t>
  </si>
  <si>
    <t xml:space="preserve">The facility provides AYUSH Services </t>
  </si>
  <si>
    <t xml:space="preserve">Availability of Functional Ayush clinic </t>
  </si>
  <si>
    <t>ME A1.12</t>
  </si>
  <si>
    <t xml:space="preserve">The facility provides Physiotherapy Services </t>
  </si>
  <si>
    <t xml:space="preserve">Availability of Functional Physiotherapy Unit </t>
  </si>
  <si>
    <t>ME A1.13</t>
  </si>
  <si>
    <t xml:space="preserve">The facility provides services for OPD procedures </t>
  </si>
  <si>
    <t xml:space="preserve">Availability of Dressing facilities   at OPD  </t>
  </si>
  <si>
    <t xml:space="preserve">Availability of  Injection room facilities at OPD </t>
  </si>
  <si>
    <t>ME A1.14</t>
  </si>
  <si>
    <t xml:space="preserve">Services are available for the time period as mandated </t>
  </si>
  <si>
    <t xml:space="preserve">SI/RR </t>
  </si>
  <si>
    <t>ME A1.15</t>
  </si>
  <si>
    <t xml:space="preserve">The facility provides services for Super specialties, as mandated </t>
  </si>
  <si>
    <t>ME A1.16</t>
  </si>
  <si>
    <t xml:space="preserve">The facility provides Accident &amp; Emergency Services </t>
  </si>
  <si>
    <t>ME A1.17</t>
  </si>
  <si>
    <t>The facility provides Intensive care Services</t>
  </si>
  <si>
    <t>ME A1.18</t>
  </si>
  <si>
    <t>The facility provides Blood bank &amp; transfusion services</t>
  </si>
  <si>
    <t>Standard A2</t>
  </si>
  <si>
    <t xml:space="preserve">Facility provides RMNCHA Services </t>
  </si>
  <si>
    <t>ME A2.1</t>
  </si>
  <si>
    <t xml:space="preserve">The facility provides Reproductive health  Services </t>
  </si>
  <si>
    <t>ME A2.2</t>
  </si>
  <si>
    <t xml:space="preserve">The facility provides Maternal health Services </t>
  </si>
  <si>
    <t>ME A2.3</t>
  </si>
  <si>
    <t xml:space="preserve">The facility provides Newborn health  Services </t>
  </si>
  <si>
    <t xml:space="preserve">Availability of Functional immunization clinic </t>
  </si>
  <si>
    <t>ME A2.4</t>
  </si>
  <si>
    <t xml:space="preserve">The facility provides Child health Services </t>
  </si>
  <si>
    <t>ME A2.5</t>
  </si>
  <si>
    <t xml:space="preserve">The facility provides Adolescent health Services </t>
  </si>
  <si>
    <t>Standard A3</t>
  </si>
  <si>
    <t xml:space="preserve">Facility Provides diagnostic Services </t>
  </si>
  <si>
    <t>ME A3.1</t>
  </si>
  <si>
    <t xml:space="preserve">The facility provides Radiology Services </t>
  </si>
  <si>
    <t>ME A3.2</t>
  </si>
  <si>
    <t xml:space="preserve">The facility Provides Laboratory Services </t>
  </si>
  <si>
    <t>ME A3.3</t>
  </si>
  <si>
    <t>The facility provides other diagnostic services, as mandated</t>
  </si>
  <si>
    <t>Standard A4</t>
  </si>
  <si>
    <t>Facility provides services as mandated in national Health Programs/ state scheme</t>
  </si>
  <si>
    <t>ME A4.1</t>
  </si>
  <si>
    <t xml:space="preserve">The facility provides services under National Vector Borne Disease Control Programme as per guidelines </t>
  </si>
  <si>
    <t>ME A4.2</t>
  </si>
  <si>
    <t xml:space="preserve">The facility provides services under Revised National TB Control Programme as per guidelines </t>
  </si>
  <si>
    <t>ME A4.3</t>
  </si>
  <si>
    <t>The facility provides services under National Leprosy Eradication Programme as per guidelines</t>
  </si>
  <si>
    <t>ME A4.4</t>
  </si>
  <si>
    <t>The facility provides services under National AIDS Control Programme as per guidelines</t>
  </si>
  <si>
    <t>SI/OB</t>
  </si>
  <si>
    <t>SI/RR</t>
  </si>
  <si>
    <t>ME A4.5</t>
  </si>
  <si>
    <t xml:space="preserve">The facility provides services under National Programme for prevention and control of Blindness as per guidelines </t>
  </si>
  <si>
    <t>ME A4.6</t>
  </si>
  <si>
    <t xml:space="preserve">The facility provides services under Mental Health Programme  as per guidelines </t>
  </si>
  <si>
    <t>ME A4.7</t>
  </si>
  <si>
    <t xml:space="preserve">The facility provides services under National Programme for the health care of the elderly as per guidelines </t>
  </si>
  <si>
    <t>ME A4.8</t>
  </si>
  <si>
    <t xml:space="preserve">The facility provides services under National Programme for Prevention and control of Cancer, Diabetes, Cardiovascular diseases &amp; Stroke (NPCDCS)  as per guidelines </t>
  </si>
  <si>
    <t>ME A4.9</t>
  </si>
  <si>
    <t xml:space="preserve">The facility Provides services under Integrated Disease Surveillance Programme as per Guidelines </t>
  </si>
  <si>
    <t>ME A4.10</t>
  </si>
  <si>
    <t>The facility provide services under National health Programme for deafness</t>
  </si>
  <si>
    <t>ME A4.11</t>
  </si>
  <si>
    <t>The facility provides services as per State specific health programmes</t>
  </si>
  <si>
    <t>ME A4.12</t>
  </si>
  <si>
    <t>The facility provides services as per Rashtriya Bal Swasthya Karykram</t>
  </si>
  <si>
    <t>Standard A5</t>
  </si>
  <si>
    <t xml:space="preserve">Facility provides support services </t>
  </si>
  <si>
    <t>ME A5.1</t>
  </si>
  <si>
    <t>The facility provides dietary services</t>
  </si>
  <si>
    <t>ME A5.2</t>
  </si>
  <si>
    <t xml:space="preserve">The facility provides laundry services </t>
  </si>
  <si>
    <t>ME A5.3</t>
  </si>
  <si>
    <t xml:space="preserve">The facility provides security services </t>
  </si>
  <si>
    <t>ME A5.4</t>
  </si>
  <si>
    <t xml:space="preserve">The facility provides housekeeping services </t>
  </si>
  <si>
    <t>ME A5.5</t>
  </si>
  <si>
    <t xml:space="preserve">The facility ensures maintenance services </t>
  </si>
  <si>
    <t>ME A5.6</t>
  </si>
  <si>
    <t>The facility provides pharmacy services</t>
  </si>
  <si>
    <t>ME A5.7</t>
  </si>
  <si>
    <t>The facility has services of medical record department</t>
  </si>
  <si>
    <t>ME A5.8</t>
  </si>
  <si>
    <t>The facility provides mortuary services</t>
  </si>
  <si>
    <t>Standard A6</t>
  </si>
  <si>
    <t>Health services provided at the facility are appropriate to community needs.</t>
  </si>
  <si>
    <t>ME A6.1</t>
  </si>
  <si>
    <t xml:space="preserve">The facility provides curatives &amp; preventive services for the health problems and diseases, prevalent locally. </t>
  </si>
  <si>
    <t>ME A6.2</t>
  </si>
  <si>
    <t xml:space="preserve">There is process for consulting community/ or their representatives when planning or revising scope of services of the facility </t>
  </si>
  <si>
    <t>Area of Concern - B Patient Rights</t>
  </si>
  <si>
    <t>Standard B1</t>
  </si>
  <si>
    <t xml:space="preserve">Facility provides the information to care seekers, attendants &amp; community about the available  services  and their modalities </t>
  </si>
  <si>
    <t>ME B1.1</t>
  </si>
  <si>
    <t xml:space="preserve">The facility has uniform and user-friendly signage system </t>
  </si>
  <si>
    <t>OB</t>
  </si>
  <si>
    <t xml:space="preserve">Display of layout/floor directory </t>
  </si>
  <si>
    <t>ME B1.2</t>
  </si>
  <si>
    <t xml:space="preserve">The facility displays the services and entitlements available in its departments </t>
  </si>
  <si>
    <t>Information regarding services are displayed</t>
  </si>
  <si>
    <t>Names of doctor on duty is displayed and updated</t>
  </si>
  <si>
    <t>ME B1.3</t>
  </si>
  <si>
    <t xml:space="preserve">The facility has established citizen charter, which is followed at all levels </t>
  </si>
  <si>
    <t>ME B1.4</t>
  </si>
  <si>
    <t xml:space="preserve">User charges are displayed and communicated to patients effectively </t>
  </si>
  <si>
    <t xml:space="preserve">User charges  for services are displayed </t>
  </si>
  <si>
    <t>ME B1.5</t>
  </si>
  <si>
    <t>Patients &amp; visitors are sensitised and educated through appropriate IEC / BCC approaches</t>
  </si>
  <si>
    <t>IEC Material is displayed</t>
  </si>
  <si>
    <t>Education material for counselling are available in Counselling room</t>
  </si>
  <si>
    <t>ME B1.6</t>
  </si>
  <si>
    <t xml:space="preserve">Information is available in local language and easy to understand </t>
  </si>
  <si>
    <t>ME B1.7</t>
  </si>
  <si>
    <t xml:space="preserve">The facility provides information to patients and visitor through an exclusive set-up. </t>
  </si>
  <si>
    <t xml:space="preserve">Availability of Enquiry Desk with dedicated staff </t>
  </si>
  <si>
    <t>ME B1.8</t>
  </si>
  <si>
    <t xml:space="preserve">The facility ensures access to clinical records of patients to entitled personnel </t>
  </si>
  <si>
    <t>RR/OB</t>
  </si>
  <si>
    <t>Standard B2</t>
  </si>
  <si>
    <t>Services are delivered in a manner that is sensitive to gender, religious and cultural needs, and there are no barrier on account of physical economic, cultural or social reasons.</t>
  </si>
  <si>
    <t>ME B2.1</t>
  </si>
  <si>
    <t>Services are provided in manner that are sensitive to gender</t>
  </si>
  <si>
    <t xml:space="preserve">Separate toilets for male and female </t>
  </si>
  <si>
    <t xml:space="preserve">Availability of Breast feeding corner </t>
  </si>
  <si>
    <t>ME B2.2</t>
  </si>
  <si>
    <t xml:space="preserve">Religious and cultural preferences of patients and attendants are taken into consideration while delivering services  </t>
  </si>
  <si>
    <t>ME B2.3</t>
  </si>
  <si>
    <t xml:space="preserve">Access to facility is provided without any physical barrier &amp; and friendly to people with disabilities </t>
  </si>
  <si>
    <t>Availability of Wheel chair or stretcher for easy Access to the OPD</t>
  </si>
  <si>
    <t>Availability of ramps with railing</t>
  </si>
  <si>
    <t>There is no chaos and over crowding in the OPD</t>
  </si>
  <si>
    <t>ME B2.4</t>
  </si>
  <si>
    <t xml:space="preserve">There is no discrimination on basis of social and economic status of the patients </t>
  </si>
  <si>
    <t>ME B2.5</t>
  </si>
  <si>
    <t xml:space="preserve">There is affirmative actions to ensure that vulnerable sections can access services   </t>
  </si>
  <si>
    <t>Standard B3</t>
  </si>
  <si>
    <t>Facility maintains the privacy, confidentiality &amp; Dignity of patient and related information.</t>
  </si>
  <si>
    <t>ME B3.1</t>
  </si>
  <si>
    <t xml:space="preserve">Adequate visual privacy is provided at every point of care </t>
  </si>
  <si>
    <t xml:space="preserve">One Patient is seen at a time in clinics </t>
  </si>
  <si>
    <t>Privacy at the counselling room is maintained</t>
  </si>
  <si>
    <t>ME B3.2</t>
  </si>
  <si>
    <t xml:space="preserve">Confidentiality of patients records and clinical information is maintained </t>
  </si>
  <si>
    <t>ME B3.3</t>
  </si>
  <si>
    <t xml:space="preserve">The facility ensures the behaviours of staff is dignified and respectful, while delivering the services </t>
  </si>
  <si>
    <t>Behaviour of staff is empathetic and courteous</t>
  </si>
  <si>
    <t xml:space="preserve">PI/OB </t>
  </si>
  <si>
    <t>ME B3.4</t>
  </si>
  <si>
    <t>The facility ensures privacy and confidentiality to every patient, especially of those conditions having social stigma, and also safeguards vulnerable groups</t>
  </si>
  <si>
    <t>Standard B4</t>
  </si>
  <si>
    <t xml:space="preserve">Facility has defined and established procedures for informing and involving patient and their families about treatment and obtaining informed consent wherever it is required.   </t>
  </si>
  <si>
    <t>ME B4.1</t>
  </si>
  <si>
    <t xml:space="preserve">There is established procedures for taking informed consent before treatment and procedures </t>
  </si>
  <si>
    <t>ME B4.2</t>
  </si>
  <si>
    <t xml:space="preserve">Patient is informed about his/her rights  and responsibilities </t>
  </si>
  <si>
    <t>Display of patient rights and responsibilities.</t>
  </si>
  <si>
    <t>ME B4.3</t>
  </si>
  <si>
    <t>Staff are aware of Patients rights responsibilities</t>
  </si>
  <si>
    <t>ME B4.4</t>
  </si>
  <si>
    <t xml:space="preserve">Information about the treatment is shared with patients or attendants, regularly </t>
  </si>
  <si>
    <t>PI</t>
  </si>
  <si>
    <t>SI/PI/RR</t>
  </si>
  <si>
    <t>ME B4.5</t>
  </si>
  <si>
    <t>The facility has defined and established grievance redressal system in place</t>
  </si>
  <si>
    <t>Standard B5</t>
  </si>
  <si>
    <t>Facility ensures that there are no financial barrier to access and that there is financial protection given from cost of care.</t>
  </si>
  <si>
    <t>ME B5.1</t>
  </si>
  <si>
    <t>The facility provides cashless services to pregnant women, mothers and neonates as per prevalent government schemes</t>
  </si>
  <si>
    <t>PI/SI</t>
  </si>
  <si>
    <t>ME B5.2</t>
  </si>
  <si>
    <t>The facility ensures that drugs prescribed are available at Pharmacy and wards</t>
  </si>
  <si>
    <t>Check that  patient party has not spent on purchasing drugs or consumables from outside.</t>
  </si>
  <si>
    <t>ME B5.3</t>
  </si>
  <si>
    <t xml:space="preserve">It is ensured that facilities for the prescribed investigations are available at the facility </t>
  </si>
  <si>
    <t>Check that  patient party has not spent on diagnostics from outside.</t>
  </si>
  <si>
    <t>ME B5.4</t>
  </si>
  <si>
    <t xml:space="preserve">The facility provide free of cost treatment to Below poverty line patients without administrative hassles </t>
  </si>
  <si>
    <t xml:space="preserve">Free OPD Consultation for BPL patients </t>
  </si>
  <si>
    <t>PI/SI/RR</t>
  </si>
  <si>
    <t>ME B5.5</t>
  </si>
  <si>
    <t xml:space="preserve">The facility ensures timely reimbursement of financial entitlements and reimbursement to the patients </t>
  </si>
  <si>
    <t xml:space="preserve">If any other expenditure occurred it is reimbursed from hospital </t>
  </si>
  <si>
    <t>ME B5.6</t>
  </si>
  <si>
    <t>The facility ensure implementation of health insurance schemes as per National /state scheme</t>
  </si>
  <si>
    <t>Standard B6</t>
  </si>
  <si>
    <t>Facility has defined framework for ethical management including dilemmas confronted during delivery of services at public health facilities</t>
  </si>
  <si>
    <t>ME B6.1</t>
  </si>
  <si>
    <t>Ethical norms and code of conduct for medical and paramedical staff have been established.</t>
  </si>
  <si>
    <t>ME B6.2</t>
  </si>
  <si>
    <t>The Facility staff is aware of code of conduct established</t>
  </si>
  <si>
    <t>ME B6.3</t>
  </si>
  <si>
    <t>The Facility has an established procedure for entertaining representatives of drug companies and suppliers</t>
  </si>
  <si>
    <t>ME B6.4</t>
  </si>
  <si>
    <t>The Facility has an established procedure for medical examination and treatment of individual under judicial or police detention as per prevalent law and
government directions</t>
  </si>
  <si>
    <t>ME B6.5</t>
  </si>
  <si>
    <t>There is an established procedure for sharing of hospital/patient data with individuals and external agencies including non governmental organization</t>
  </si>
  <si>
    <t>ME B6.6</t>
  </si>
  <si>
    <t>There is an established procedure for ‘end-of-life’ care</t>
  </si>
  <si>
    <t>ME B6.7</t>
  </si>
  <si>
    <t>There is an established procedure for patients who wish to leave hospital against medical advice or refuse to receive specific c treatment</t>
  </si>
  <si>
    <t>ME B6.8</t>
  </si>
  <si>
    <t>There is an established procedure for obtaining informed consent from the patients in case facility is participating in any clinical or public health research</t>
  </si>
  <si>
    <t>ME B6.9</t>
  </si>
  <si>
    <t xml:space="preserve">There is an established procedure to issue of medical certificates  and other certificates </t>
  </si>
  <si>
    <t>ME B6.10</t>
  </si>
  <si>
    <t>There is an established procedure to ensure medical services during strikes or any other mass protest leading to dysfunctional medical services</t>
  </si>
  <si>
    <t>ME B6.11</t>
  </si>
  <si>
    <t>An updated copy of code of ethics under Indian Medical council act is available with the facility</t>
  </si>
  <si>
    <t>Area of Concern - C Inputs</t>
  </si>
  <si>
    <t>Standard C1</t>
  </si>
  <si>
    <t>The facility has infrastructure for delivery of assured services, and available infrastructure meets the prevalent norms</t>
  </si>
  <si>
    <t>ME C1.1</t>
  </si>
  <si>
    <t xml:space="preserve">Departments have adequate space as per patient or work load  </t>
  </si>
  <si>
    <t xml:space="preserve">Availability of adequate waiting area
</t>
  </si>
  <si>
    <t>ME C1.2</t>
  </si>
  <si>
    <t xml:space="preserve">Patient amenities are provide as per patient load </t>
  </si>
  <si>
    <t>Availability of seating arrangement in waiting area</t>
  </si>
  <si>
    <t xml:space="preserve">Functional toilets  with  running water and flush are available </t>
  </si>
  <si>
    <t>ME C1.3</t>
  </si>
  <si>
    <t xml:space="preserve">Departments have layout and demarcated areas as per functions </t>
  </si>
  <si>
    <t xml:space="preserve">Demarcated dressing area /room &amp;  injection room </t>
  </si>
  <si>
    <t>OPD has separate entry  and exit from IPD and Emergency</t>
  </si>
  <si>
    <t>Availability of clean and dirty utility room</t>
  </si>
  <si>
    <t xml:space="preserve">Demarcated trolley/wheelchair bay </t>
  </si>
  <si>
    <t>ME C1.4</t>
  </si>
  <si>
    <t>The facility has adequate circulation area and open spaces according to need and local law</t>
  </si>
  <si>
    <t xml:space="preserve">Corridors at OPD are broad enough to manage stretcher and trolleys </t>
  </si>
  <si>
    <t>ME C1.5</t>
  </si>
  <si>
    <t xml:space="preserve">The facility has infrastructure for intramural and extramural communication </t>
  </si>
  <si>
    <t xml:space="preserve">Availability of functional telephone and Intercom Services </t>
  </si>
  <si>
    <t>ME C1.6</t>
  </si>
  <si>
    <t xml:space="preserve">Service counters are available as per patient load </t>
  </si>
  <si>
    <t>ME C1.7</t>
  </si>
  <si>
    <t xml:space="preserve">The facility and departments are planned to ensure structure follows the function/processes (Structure commensurate with the function of the hospital) </t>
  </si>
  <si>
    <t>Unidirectional  flow of services</t>
  </si>
  <si>
    <t>Standard C2</t>
  </si>
  <si>
    <t xml:space="preserve">The facility ensures the physical safety of the infrastructure. </t>
  </si>
  <si>
    <t>ME C2.1</t>
  </si>
  <si>
    <t xml:space="preserve">The facility ensures the seismic safety of the infrastructure </t>
  </si>
  <si>
    <t xml:space="preserve">Non structural components are properly secured </t>
  </si>
  <si>
    <t>ME C2.2</t>
  </si>
  <si>
    <t>The facility ensures safety of lifts and lifts have required certificate from the designated bodies/ board</t>
  </si>
  <si>
    <t>ME C2.3</t>
  </si>
  <si>
    <t xml:space="preserve">The facility ensures safety of electrical establishment </t>
  </si>
  <si>
    <t>OPD building does not have temporary connections and loosely hanging wires</t>
  </si>
  <si>
    <t>ME C2.4</t>
  </si>
  <si>
    <t xml:space="preserve">Physical condition of buildings are safe for providing patient care </t>
  </si>
  <si>
    <t>Windows have grills and wire meshwork</t>
  </si>
  <si>
    <t>Standard C3</t>
  </si>
  <si>
    <t xml:space="preserve">The facility has established Programme for fire safety and other disaster </t>
  </si>
  <si>
    <t>ME C3.1</t>
  </si>
  <si>
    <t>The facility has plan for prevention of fire</t>
  </si>
  <si>
    <t>OPD  has sufficient fire  exit to permit safe escape to its occupant at time of fire</t>
  </si>
  <si>
    <t xml:space="preserve">OB/SI </t>
  </si>
  <si>
    <t>ME C3.2</t>
  </si>
  <si>
    <t xml:space="preserve">The facility has adequate fire fighting Equipment </t>
  </si>
  <si>
    <t>OPD  has installed fire Extinguisher  that is Class A , Class B, C type or ABC type</t>
  </si>
  <si>
    <t>Check the expiry date for fire extinguishers are displayed as well as due date for next refilling is clearly mentioned</t>
  </si>
  <si>
    <t>ME C3.3</t>
  </si>
  <si>
    <t xml:space="preserve">The facility has a system of periodic training of staff and conducts mock drills regularly for fire and other disaster situation </t>
  </si>
  <si>
    <t>Check for staff competencies for operating fire extinguisher and what to do in case of fire</t>
  </si>
  <si>
    <t>Staff is aware of RACE (Rescue, Alarm, Confine  &amp; Extinguish) &amp;                                  PASS (Pull, Aim, Squeeze &amp; Sweep)</t>
  </si>
  <si>
    <t>Standard C4</t>
  </si>
  <si>
    <t xml:space="preserve">The facility has adequate qualified and trained staff,  required for providing the assured services to the current case load </t>
  </si>
  <si>
    <t>ME C4.1</t>
  </si>
  <si>
    <t xml:space="preserve">The facility has adequate specialist doctors as per service provision </t>
  </si>
  <si>
    <t>OB/RR</t>
  </si>
  <si>
    <t>ME C4.2</t>
  </si>
  <si>
    <t xml:space="preserve">The facility has adequate general duty doctors as per service provision and work load </t>
  </si>
  <si>
    <t>ME C4.3</t>
  </si>
  <si>
    <t xml:space="preserve">The facility has adequate nursing staff as per service provision and work load </t>
  </si>
  <si>
    <t>Availability of Nursing staff</t>
  </si>
  <si>
    <t>OB/RR/SI</t>
  </si>
  <si>
    <t>ME C4.4</t>
  </si>
  <si>
    <t xml:space="preserve">The facility has adequate technicians/paramedics as per requirement </t>
  </si>
  <si>
    <t>Availability of Physiotherapist &amp; rehabilitation therapist</t>
  </si>
  <si>
    <t>ME C4.5</t>
  </si>
  <si>
    <t xml:space="preserve">The facility has adequate support / general staff </t>
  </si>
  <si>
    <t xml:space="preserve">Availability of registration clerks as per load </t>
  </si>
  <si>
    <t>Standard C5</t>
  </si>
  <si>
    <t>Facility provides drugs and consumables required for assured list of services.</t>
  </si>
  <si>
    <t>ME C5.1</t>
  </si>
  <si>
    <t xml:space="preserve">The departments have availability of adequate drugs at point of use </t>
  </si>
  <si>
    <t xml:space="preserve">Availability of injectables at injection room </t>
  </si>
  <si>
    <t xml:space="preserve">OB/RR </t>
  </si>
  <si>
    <t xml:space="preserve">ARV &amp;  TT  </t>
  </si>
  <si>
    <t>Availability of vaccine as per National Immunization Program</t>
  </si>
  <si>
    <t>ME C5.2</t>
  </si>
  <si>
    <t xml:space="preserve">The departments have adequate consumables at point of use </t>
  </si>
  <si>
    <t xml:space="preserve">Availability of disposables at dressing room and  clinics </t>
  </si>
  <si>
    <t>ME C5.3</t>
  </si>
  <si>
    <t xml:space="preserve">Emergency drug trays are maintained at every point of care, where ever it may be needed </t>
  </si>
  <si>
    <t>Standard C6</t>
  </si>
  <si>
    <t>The facility has equipment &amp; instruments required for assured list of services.</t>
  </si>
  <si>
    <t>ME C6.1</t>
  </si>
  <si>
    <t xml:space="preserve">Availability of equipment &amp; instruments for examination &amp; monitoring of patients </t>
  </si>
  <si>
    <t xml:space="preserve">Availability of functional Equipment  &amp;Instruments for examination &amp; Monitoring </t>
  </si>
  <si>
    <t>ME C6.2</t>
  </si>
  <si>
    <t xml:space="preserve">Availability of equipment &amp; instruments for treatment procedures, being undertaken in the facility  </t>
  </si>
  <si>
    <t xml:space="preserve">Availability of functional Equipment/Instruments for Orthopaedic Procedures </t>
  </si>
  <si>
    <t xml:space="preserve">Audiometer, Laryngoscope, Otoscope, Head Light, Tuning Fork, Bronchoscope, Examination Instrument Set </t>
  </si>
  <si>
    <t>Dental chair, Air rotor, Endodontic set, Extraction forceps</t>
  </si>
  <si>
    <t>ME C6.3</t>
  </si>
  <si>
    <t>Availability of equipment &amp; instruments for diagnostic procedures being undertaken in the facility</t>
  </si>
  <si>
    <t>ME C6.4</t>
  </si>
  <si>
    <t>Availability of equipment and instruments for resuscitation of patients and for providing intensive and critical care to patients</t>
  </si>
  <si>
    <t>ME C6.5</t>
  </si>
  <si>
    <t>Availability of Equipment for Storage</t>
  </si>
  <si>
    <t>Availability of equipment for storage for drugs</t>
  </si>
  <si>
    <t xml:space="preserve">OB </t>
  </si>
  <si>
    <t>ME C6.6</t>
  </si>
  <si>
    <t>Availability of functional equipment and instruments for support services</t>
  </si>
  <si>
    <t>Buckets for mopping, mops, duster, waste trolley, Deck brush,</t>
  </si>
  <si>
    <t xml:space="preserve">Availability of equipment for sterilization </t>
  </si>
  <si>
    <t>ME C6.7</t>
  </si>
  <si>
    <t xml:space="preserve">Departments have patient furniture and fixtures as per load and service provision </t>
  </si>
  <si>
    <t xml:space="preserve">Availability of Fixtures </t>
  </si>
  <si>
    <t xml:space="preserve">Availability of furniture at clinics </t>
  </si>
  <si>
    <t>Standard C7</t>
  </si>
  <si>
    <t>Facility has a defined and established procedure for effective utilization, evaluation and augmentation of competence and performance of staff</t>
  </si>
  <si>
    <t>ME C7.1</t>
  </si>
  <si>
    <t>Criteria for Competence assessment are defined  for clinical and Para clinical staff</t>
  </si>
  <si>
    <t>Check parameters for assessing skills and proficiency of clinical staff has been defined</t>
  </si>
  <si>
    <t>ME C7.2</t>
  </si>
  <si>
    <t>Competence assessment of Clinical and Para clinical staff is done on predefined  criteria at least once in a year</t>
  </si>
  <si>
    <t xml:space="preserve">Check for competence assessment is done at least once in a year </t>
  </si>
  <si>
    <t xml:space="preserve">Check for records of competence assessment including filled checklist, scoring and grading . Verify with staff for actual competence assessment done </t>
  </si>
  <si>
    <t>ME C7.3</t>
  </si>
  <si>
    <t>Criteria for performance evaluation clinical and Para clinical staff are defined</t>
  </si>
  <si>
    <t>ME C7.4</t>
  </si>
  <si>
    <t>Performance evaluation of clinical and para clinical staff is done on predefined criteria at least once in a year</t>
  </si>
  <si>
    <t>ME C7.5</t>
  </si>
  <si>
    <t>Criteria for performance evaluation of support and administrative staff are defined</t>
  </si>
  <si>
    <t>ME C7.6</t>
  </si>
  <si>
    <t>Performance evaluation of support and administration staff is done on predefined criteria at least once in a year</t>
  </si>
  <si>
    <t>ME C7.7</t>
  </si>
  <si>
    <t>Competence assessment and performance assessment includes contractual, empanelled, and outsourced staff</t>
  </si>
  <si>
    <t>ME C7.8</t>
  </si>
  <si>
    <t>Training needs are identified based on competence assessment and performance evaluation and facility prepares the training plan</t>
  </si>
  <si>
    <t>ME C7.9</t>
  </si>
  <si>
    <t>The Staff is provided training as per defined core competencies and training plan</t>
  </si>
  <si>
    <t>Training on Infection prevention &amp; patient safety</t>
  </si>
  <si>
    <t>Biomedical Waste Management&amp; Infection control and hand hygiene ,Patient safety</t>
  </si>
  <si>
    <t>Training on Quality Management</t>
  </si>
  <si>
    <t>Assessment, action planning, PDCA, 5S &amp; use of checklist</t>
  </si>
  <si>
    <t>ME C7.10</t>
  </si>
  <si>
    <t>There is established procedure for utilization of skills gained thought trainings by on -job supportive supervision</t>
  </si>
  <si>
    <t xml:space="preserve">Check facility has system of on job monitoring and training </t>
  </si>
  <si>
    <t>Check supervisors make periodic rounds of department and monitor that staff is working according to the training imparted. Also staff is provided on job training wherever there is still gaps</t>
  </si>
  <si>
    <t>ME C7.11</t>
  </si>
  <si>
    <t>Feedback is provided to the staff on their competence assessment and performance evaluation</t>
  </si>
  <si>
    <t xml:space="preserve">Area of Concern - D Support Services </t>
  </si>
  <si>
    <t>Standard D1</t>
  </si>
  <si>
    <t xml:space="preserve">The facility has established Programme for inspection, testing and maintenance and calibration of Equipment. </t>
  </si>
  <si>
    <t>ME D1.1</t>
  </si>
  <si>
    <t>The facility has established system for maintenance of critical Equipment</t>
  </si>
  <si>
    <t>ME D1.2</t>
  </si>
  <si>
    <t xml:space="preserve">The facility has established procedure for internal and external calibration of measuring Equipment </t>
  </si>
  <si>
    <t xml:space="preserve">OB/ RR </t>
  </si>
  <si>
    <t>ME D1.3</t>
  </si>
  <si>
    <t>Operating and maintenance instructions are available with the users of equipment</t>
  </si>
  <si>
    <t>Standard D2</t>
  </si>
  <si>
    <t>The facility has defined procedures for storage, inventory management and dispensing of drugs in pharmacy and patient care areas</t>
  </si>
  <si>
    <t>ME D2.1</t>
  </si>
  <si>
    <t xml:space="preserve">There is established procedure for forecasting and indenting drugs and consumables </t>
  </si>
  <si>
    <t>ME D2.2</t>
  </si>
  <si>
    <t>The facility has establish procedure for procurement of drugs</t>
  </si>
  <si>
    <t>ME D2.3</t>
  </si>
  <si>
    <t>The facility ensures proper storage of drugs and consumables</t>
  </si>
  <si>
    <t xml:space="preserve">Drugs are stored in containers/tray/crash cart and are labelled </t>
  </si>
  <si>
    <t>Vaccine are kept at recommended temperature at immunization room</t>
  </si>
  <si>
    <t>ME D2.4</t>
  </si>
  <si>
    <t xml:space="preserve">The facility ensures management of expiry and near expiry drugs </t>
  </si>
  <si>
    <t>Expiry dates for injectables are maintained at injection and immunization room</t>
  </si>
  <si>
    <t xml:space="preserve">No expiry drug found </t>
  </si>
  <si>
    <t>ME D2.5</t>
  </si>
  <si>
    <t>The facility has established procedure for inventory management techniques</t>
  </si>
  <si>
    <t xml:space="preserve">There is practice of calculating and maintaining buffer stock </t>
  </si>
  <si>
    <t xml:space="preserve">Department maintained stock and expenditure register of drugs and consumables </t>
  </si>
  <si>
    <t>ME D2.6</t>
  </si>
  <si>
    <t>There is a procedure for periodically replenishing the drugs in patient care areas</t>
  </si>
  <si>
    <t xml:space="preserve">There is procedure for replenishing drug tray /crash cart </t>
  </si>
  <si>
    <t>There is no stock out of drugs</t>
  </si>
  <si>
    <t>ME D2.7</t>
  </si>
  <si>
    <t xml:space="preserve">There is process for storage of vaccines and other drugs, requiring controlled temperature </t>
  </si>
  <si>
    <t xml:space="preserve">Temperature of refrigerators are kept as per storage requirement  and records are maintained </t>
  </si>
  <si>
    <t>Cold chain is maintained at immunization room</t>
  </si>
  <si>
    <t>ME D2.8</t>
  </si>
  <si>
    <t xml:space="preserve">There is a procedure for secure storage of narcotic and psychotropic drugs </t>
  </si>
  <si>
    <t>Standard D3</t>
  </si>
  <si>
    <t xml:space="preserve">The facility provides safe, secure and comfortable environment to staff, patients and visitors. </t>
  </si>
  <si>
    <t>ME D3.1</t>
  </si>
  <si>
    <t xml:space="preserve">The facility provides adequate illumination level at patient care areas </t>
  </si>
  <si>
    <t>Adequate Illumination in clinics  &amp; procedure area</t>
  </si>
  <si>
    <t>ME D3.2</t>
  </si>
  <si>
    <t xml:space="preserve">The facility has provision of restriction of visitors in patient areas </t>
  </si>
  <si>
    <t>Limited number of attendant/ relatives are allowed with patient</t>
  </si>
  <si>
    <t>ME D3.3</t>
  </si>
  <si>
    <t>The facility ensures safe and comfortable environment for patients and service providers</t>
  </si>
  <si>
    <t>Temperature control and ventilation in clinics &amp; waiting areas</t>
  </si>
  <si>
    <t>PI/OB</t>
  </si>
  <si>
    <t>Fans/ Air conditioning/Heating/Exhaust/Ventilators as per environment condition and requirement</t>
  </si>
  <si>
    <t>ME D3.4</t>
  </si>
  <si>
    <t xml:space="preserve">The facility has security system in place at patient care areas </t>
  </si>
  <si>
    <t>Hospital has sound security system to manage overcrowding in OPD</t>
  </si>
  <si>
    <t>ME D3.5</t>
  </si>
  <si>
    <t>The facility has established measure for safety and security of female staff</t>
  </si>
  <si>
    <t>Ask female staff whether they feel secure at work place</t>
  </si>
  <si>
    <t>SI</t>
  </si>
  <si>
    <t>Standard D4</t>
  </si>
  <si>
    <t xml:space="preserve">The facility has established Programme for maintenance and upkeep of the facility </t>
  </si>
  <si>
    <t>ME D4.1</t>
  </si>
  <si>
    <t>Exterior &amp; Interior  of the  facility building is maintained appropriately</t>
  </si>
  <si>
    <t>Interior &amp; exterior of patient care areas are plastered &amp; painted &amp; building are white washed in uniform colour</t>
  </si>
  <si>
    <t xml:space="preserve">Building is painted/whitewashed in uniform colour </t>
  </si>
  <si>
    <t>ME D4.2</t>
  </si>
  <si>
    <t xml:space="preserve">Patient care areas are clean and hygienic </t>
  </si>
  <si>
    <t>Toilets are clean with functional flush and running water</t>
  </si>
  <si>
    <t>ME D4.3</t>
  </si>
  <si>
    <t xml:space="preserve">Hospital infrastructure is adequately maintained </t>
  </si>
  <si>
    <t xml:space="preserve">Check for there is no seepage , Cracks, chipping of plaster </t>
  </si>
  <si>
    <t>Window panes , doors and other fixtures are intact</t>
  </si>
  <si>
    <t xml:space="preserve">Patients Examination couch / beds are intact and  painted </t>
  </si>
  <si>
    <t>Mattresses are intact and clean</t>
  </si>
  <si>
    <t>ME D4.4</t>
  </si>
  <si>
    <t xml:space="preserve">Hospital maintains the open area and landscaping of them </t>
  </si>
  <si>
    <t>ME D4.5</t>
  </si>
  <si>
    <t xml:space="preserve">The facility has policy of removal of condemned junk material </t>
  </si>
  <si>
    <t xml:space="preserve">No condemned/Junk material lying in the OPD </t>
  </si>
  <si>
    <t>ME D4.6</t>
  </si>
  <si>
    <t xml:space="preserve">The facility has established procedures for pest, rodent and animal control </t>
  </si>
  <si>
    <t>No stray animal/rodent/birds</t>
  </si>
  <si>
    <t>No lizard, cockroach, mosquito, flies, rats, bird nest etc.</t>
  </si>
  <si>
    <t>Standard D5</t>
  </si>
  <si>
    <t>The facility ensures 24X7 water and power backup as per requirement of service delivery, and support services norms</t>
  </si>
  <si>
    <t>ME D5.1</t>
  </si>
  <si>
    <t xml:space="preserve">The facility has adequate arrangement storage and supply for portable water in all functional areas  </t>
  </si>
  <si>
    <t xml:space="preserve">Availability of 24x7 running and potable water </t>
  </si>
  <si>
    <t>ME D5.2</t>
  </si>
  <si>
    <t>The facility ensures adequate power backup in all patient care areas as per load</t>
  </si>
  <si>
    <t xml:space="preserve">Availability of power back up in OPD </t>
  </si>
  <si>
    <t>ME D5.3</t>
  </si>
  <si>
    <t>Critical areas of the facility ensures availability of oxygen, medical gases and vacuum supply</t>
  </si>
  <si>
    <t>StandardD6</t>
  </si>
  <si>
    <t xml:space="preserve">Dietary services are available as per service provision and nutritional requirement of the patients. </t>
  </si>
  <si>
    <t>ME D6.1</t>
  </si>
  <si>
    <t xml:space="preserve">The facility has provision of nutritional assessment of the patients </t>
  </si>
  <si>
    <t>Nutritional assessment of patient done as required and directed by doctor</t>
  </si>
  <si>
    <t>RR/SI</t>
  </si>
  <si>
    <t>ME D6.2</t>
  </si>
  <si>
    <t xml:space="preserve">The facility provides diets according to nutritional requirements of the patients </t>
  </si>
  <si>
    <t>ME D6.3</t>
  </si>
  <si>
    <t xml:space="preserve">Hospital has standard procedures for preparation, handling, storage and distribution of diets, as per requirement of patients </t>
  </si>
  <si>
    <t>Standard D7</t>
  </si>
  <si>
    <t xml:space="preserve">The facility ensures clean linen to the patients </t>
  </si>
  <si>
    <t>ME D7.1</t>
  </si>
  <si>
    <t>The facility has adequate sets of linen</t>
  </si>
  <si>
    <t xml:space="preserve">Availability of linen in examination area </t>
  </si>
  <si>
    <t>ME D7.2</t>
  </si>
  <si>
    <t xml:space="preserve">The facility has established procedures for changing of linen in patient care areas </t>
  </si>
  <si>
    <t>ME D7.3</t>
  </si>
  <si>
    <t>The facility has standard procedures for handling , collection, transportation and washing  of linen</t>
  </si>
  <si>
    <t>Standard D8</t>
  </si>
  <si>
    <t xml:space="preserve">The facility has defined and established procedures for promoting public participation in management of hospital transparency and accountability.  </t>
  </si>
  <si>
    <t>ME D8.1</t>
  </si>
  <si>
    <t xml:space="preserve">The facility has established procures for management of activities of Rogi Kalyan Samitis </t>
  </si>
  <si>
    <t>ME D8.2</t>
  </si>
  <si>
    <t>The facility has established procedures for community based monitoring of its services</t>
  </si>
  <si>
    <t>Standard D9</t>
  </si>
  <si>
    <t xml:space="preserve">Hospital has defined and established procedures for Financial Management  </t>
  </si>
  <si>
    <t>ME D9.1</t>
  </si>
  <si>
    <t xml:space="preserve">The facility ensures the proper utilization of fund provided to it </t>
  </si>
  <si>
    <t>ME D9.2</t>
  </si>
  <si>
    <t xml:space="preserve">The facility ensures proper planning and requisition of resources based on its need </t>
  </si>
  <si>
    <t>Standard D10</t>
  </si>
  <si>
    <t xml:space="preserve">Facility is compliant with all statutory and regulatory requirement imposed by local, state or central government  </t>
  </si>
  <si>
    <t>ME D10.1</t>
  </si>
  <si>
    <t xml:space="preserve">The facility has requisite licences and certificates for operation of hospital and different activities </t>
  </si>
  <si>
    <t>ME D10.2</t>
  </si>
  <si>
    <t xml:space="preserve">Updated copies of relevant laws, regulations and government orders are available at the facility </t>
  </si>
  <si>
    <t>ME D10.3</t>
  </si>
  <si>
    <t>The facility ensure relevant processes are in compliance with statutory requirement</t>
  </si>
  <si>
    <t>Standard D11</t>
  </si>
  <si>
    <t xml:space="preserve"> Roles &amp; Responsibilities of administrative and clinical staff are determined as per govt. regulations and standards operating procedures.  </t>
  </si>
  <si>
    <t>ME D11.1</t>
  </si>
  <si>
    <t xml:space="preserve">The facility has established job description as per govt guidelines </t>
  </si>
  <si>
    <t>ME D11.2</t>
  </si>
  <si>
    <t xml:space="preserve">The facility has a established procedure for duty roster and deputation to different departments </t>
  </si>
  <si>
    <t>There is procedure to ensure that staff is available on duty as per duty roster</t>
  </si>
  <si>
    <t>Check for system for recording time of reporting and relieving (Attendance register/ Biometrics etc)</t>
  </si>
  <si>
    <t>There is designated  in charge for department</t>
  </si>
  <si>
    <t>ME D11.3</t>
  </si>
  <si>
    <t>The facility ensures the adherence to dress code as mandated by its administration / the health department</t>
  </si>
  <si>
    <t xml:space="preserve">Doctor, nursing staff and support staff adhere to their respective dress code </t>
  </si>
  <si>
    <t>Standard D12</t>
  </si>
  <si>
    <t>Facility has established procedure for monitoring the quality of outsourced services and adheres to contractual obligations</t>
  </si>
  <si>
    <t>ME D12.1</t>
  </si>
  <si>
    <t>There is established system for contract management for out sourced services</t>
  </si>
  <si>
    <t>There is procedure to  monitor the quality and adequacy of  outsourced services on regular basis</t>
  </si>
  <si>
    <t>Verification of outsourced services (cleaning/Laundry/Security/Maintenance)  provided are done by designated in-house staff</t>
  </si>
  <si>
    <t>ME D12.2</t>
  </si>
  <si>
    <t>There is a system of periodic review of quality of out sourced services</t>
  </si>
  <si>
    <t xml:space="preserve">Area of Concern - E Clinical Services </t>
  </si>
  <si>
    <t>Standard E1</t>
  </si>
  <si>
    <t xml:space="preserve">The facility has defined procedures for registration,  consultation and admission of patients. </t>
  </si>
  <si>
    <t>ME E1.1</t>
  </si>
  <si>
    <t xml:space="preserve">The facility has established procedure for registration of patients </t>
  </si>
  <si>
    <t xml:space="preserve"> Unique  identification number  &amp; patient demographic records are generated  during process of registration &amp; admission </t>
  </si>
  <si>
    <t>RR</t>
  </si>
  <si>
    <t>Registration clerk is aware of categories of the patient exempted from user charges</t>
  </si>
  <si>
    <t>ME E1.2</t>
  </si>
  <si>
    <t xml:space="preserve">The facility has a established procedure for OPD consultation </t>
  </si>
  <si>
    <t>There is procedure for systematic calling of patients one by one</t>
  </si>
  <si>
    <t xml:space="preserve">Patient History is taken and recorded </t>
  </si>
  <si>
    <t>Physical Examination is done and recorded wherever required</t>
  </si>
  <si>
    <t xml:space="preserve">No Patient is Consulted in Standing Position </t>
  </si>
  <si>
    <t>Clinical staff is not engaged in administrative work</t>
  </si>
  <si>
    <t>OB/SI</t>
  </si>
  <si>
    <t>ME E1.3</t>
  </si>
  <si>
    <t xml:space="preserve">There is established procedure for admission of patients </t>
  </si>
  <si>
    <t>There is establish procedure for admission through OPD</t>
  </si>
  <si>
    <t>There is establish procedure for day care admission</t>
  </si>
  <si>
    <t>ME E1.4</t>
  </si>
  <si>
    <t xml:space="preserve">There is established procedure for managing patients, in case beds are not available at the facility </t>
  </si>
  <si>
    <t>Standard E2</t>
  </si>
  <si>
    <t xml:space="preserve">The facility has defined and established procedures for clinical assessment and reassessment of the patients. </t>
  </si>
  <si>
    <t>ME E2.1</t>
  </si>
  <si>
    <t xml:space="preserve">There is established procedure for initial assessment of patients </t>
  </si>
  <si>
    <t xml:space="preserve">There is screening clinic for initial assessment of the patients </t>
  </si>
  <si>
    <t>ME E2.2</t>
  </si>
  <si>
    <t xml:space="preserve">There is established procedure for follow-up/ reassessment of Patients </t>
  </si>
  <si>
    <t>Standard E3</t>
  </si>
  <si>
    <t>Facility has defined and established procedures for continuity of care of patient and referral</t>
  </si>
  <si>
    <t>ME E3.1</t>
  </si>
  <si>
    <t>Facility has established procedure for continuity of care during interdepartmental transfer</t>
  </si>
  <si>
    <t>ME E3.2</t>
  </si>
  <si>
    <t>Facility provides appropriate referral linkages to the patients/Services  for transfer to other/higher facilities to assure their continuity of care.</t>
  </si>
  <si>
    <t>Facility has functional referral linkages to higher facilities</t>
  </si>
  <si>
    <t xml:space="preserve">Facility has functional referral linkages to lower facilities </t>
  </si>
  <si>
    <t xml:space="preserve">There is a system of follow up of referred patients </t>
  </si>
  <si>
    <t xml:space="preserve">ICTC has functional Linkages with ART and state reference Labs </t>
  </si>
  <si>
    <t>ME E3.3</t>
  </si>
  <si>
    <t xml:space="preserve">A person is identified for care during all steps of care </t>
  </si>
  <si>
    <t>ME E3.4</t>
  </si>
  <si>
    <t xml:space="preserve">Facility is connected to medical colleges through telemedicine services </t>
  </si>
  <si>
    <t xml:space="preserve">Telemedicine service are used for consultation </t>
  </si>
  <si>
    <t>Standard E4</t>
  </si>
  <si>
    <t>The facility has defined and established procedures for nursing care</t>
  </si>
  <si>
    <t>ME E4.1</t>
  </si>
  <si>
    <t xml:space="preserve">Procedure for identification of patients is established at the facility </t>
  </si>
  <si>
    <t>ME E4.2</t>
  </si>
  <si>
    <t>Procedure for ensuring timely and accurate nursing care as per treatment plan is established at the facility</t>
  </si>
  <si>
    <t>ME E4.3</t>
  </si>
  <si>
    <t>There is established procedure of patient hand over, whenever staff duty change happens</t>
  </si>
  <si>
    <t>ME E4.4</t>
  </si>
  <si>
    <t xml:space="preserve">Nursing records are maintained </t>
  </si>
  <si>
    <t>ME E4.5</t>
  </si>
  <si>
    <t xml:space="preserve">There is procedure for periodic monitoring of patients </t>
  </si>
  <si>
    <t>Standard E5</t>
  </si>
  <si>
    <t xml:space="preserve">Facility has a procedure to identify high risk and vulnerable patients.  </t>
  </si>
  <si>
    <t>ME E5.1</t>
  </si>
  <si>
    <t xml:space="preserve">The facility identifies vulnerable patients and ensure their safe care </t>
  </si>
  <si>
    <t>ME E5.2</t>
  </si>
  <si>
    <t>The facility identifies high risk  patients and ensure their care, as per their need</t>
  </si>
  <si>
    <t>For any critical patient needing urgent attention queue can be bypassed for providing services on priority basis</t>
  </si>
  <si>
    <t>Standard E6</t>
  </si>
  <si>
    <t xml:space="preserve"> Facility follows standard treatment guidelines defined by state/Central government for prescribing the generic drugs &amp; their rational use. </t>
  </si>
  <si>
    <t>ME E6.1</t>
  </si>
  <si>
    <t>Facility ensured that drugs are prescribed in generic name only</t>
  </si>
  <si>
    <t xml:space="preserve">Check for OPD slip if drugs are prescribed under generic name only </t>
  </si>
  <si>
    <t xml:space="preserve">A copy of Prescription is kept with the facility </t>
  </si>
  <si>
    <t>ME E6.2</t>
  </si>
  <si>
    <t>There is procedure of rational use of drugs</t>
  </si>
  <si>
    <t>Check for that relevant Standard treatment guideline are available at point of use</t>
  </si>
  <si>
    <t>Check staff is aware of the drug regime and doses as per STG</t>
  </si>
  <si>
    <t xml:space="preserve">Availability of drug formulary </t>
  </si>
  <si>
    <t>Standard E7</t>
  </si>
  <si>
    <t>Facility has defined procedures for safe drug administration</t>
  </si>
  <si>
    <t>ME E7.1</t>
  </si>
  <si>
    <t>There is process for identifying and cautious administration of high alert drugs  (to check)</t>
  </si>
  <si>
    <t>ME E7.2</t>
  </si>
  <si>
    <t>Medication orders are written legibly and adequately</t>
  </si>
  <si>
    <t xml:space="preserve">Every Medical advice and procedure is accompanied with date , time and signature </t>
  </si>
  <si>
    <t>Check for the writing, It  comprehendible by the clinical staff</t>
  </si>
  <si>
    <t>ME E7.3</t>
  </si>
  <si>
    <t xml:space="preserve">There is a procedure to check drug before administration/ dispensing </t>
  </si>
  <si>
    <t>Drugs are checked for expiry and   other inconsistency before administration</t>
  </si>
  <si>
    <t>Any adverse drug reaction is recorded and reported</t>
  </si>
  <si>
    <t>ME E7.4</t>
  </si>
  <si>
    <t xml:space="preserve">There is a system to ensure right medicine is given to right patient </t>
  </si>
  <si>
    <t>ME E7.5</t>
  </si>
  <si>
    <t xml:space="preserve">Patient is counselled for self drug administration </t>
  </si>
  <si>
    <t xml:space="preserve">Patient is advice by doctor/ Pharmacist /nurse about the dosages and timings . </t>
  </si>
  <si>
    <t>SI/PI</t>
  </si>
  <si>
    <t>Standard E8</t>
  </si>
  <si>
    <t>Facility has defined and established procedures for maintaining, updating of patients’ clinical records and their storage</t>
  </si>
  <si>
    <t>ME E8.1</t>
  </si>
  <si>
    <t xml:space="preserve">All the assessments, re-assessment and investigations are recorded and updated </t>
  </si>
  <si>
    <t xml:space="preserve">Patient History, Chief Complaint and Examination Diagnosis/ Provisional Diagnosis is recorded in OPD slip </t>
  </si>
  <si>
    <t>ME E8.2</t>
  </si>
  <si>
    <t xml:space="preserve">All treatment plan prescription/orders are recorded in the patient records. </t>
  </si>
  <si>
    <t>ME E8.3</t>
  </si>
  <si>
    <t xml:space="preserve">Care provided to each patient is recorded in the patient records </t>
  </si>
  <si>
    <t>ME E8.4</t>
  </si>
  <si>
    <t xml:space="preserve">Procedures performed are written on patients records </t>
  </si>
  <si>
    <t xml:space="preserve">Any dressing/injection, other procedure recorded in the OPD slip </t>
  </si>
  <si>
    <t>ME E8.5</t>
  </si>
  <si>
    <t xml:space="preserve">Adequate form and formats are available at point of use </t>
  </si>
  <si>
    <t>Check for the availability of OPD slip, Requisition slips etc.</t>
  </si>
  <si>
    <t>ME E8.6</t>
  </si>
  <si>
    <t xml:space="preserve">Register/records are maintained as per guidelines </t>
  </si>
  <si>
    <t>OPD records are maintained</t>
  </si>
  <si>
    <t>All register/records are identified and numbered</t>
  </si>
  <si>
    <t>ME E8.7</t>
  </si>
  <si>
    <t>The facility ensures safe and adequate storage and retrieval  of medical records</t>
  </si>
  <si>
    <t xml:space="preserve">Safe keeping of OPD records </t>
  </si>
  <si>
    <t>Standard E9</t>
  </si>
  <si>
    <t>The facility has defined and established procedures for discharge of patient.</t>
  </si>
  <si>
    <t>ME E9.1</t>
  </si>
  <si>
    <t xml:space="preserve">Discharge is done after assessing patient readiness </t>
  </si>
  <si>
    <t>ME E9.2</t>
  </si>
  <si>
    <t xml:space="preserve">Case summary and follow-up instructions are provided at the discharge  </t>
  </si>
  <si>
    <t>ME E9.3</t>
  </si>
  <si>
    <t xml:space="preserve">Counselling services are provided as during discharges wherever required </t>
  </si>
  <si>
    <t>ME E9.4</t>
  </si>
  <si>
    <t>The facility has established procedure for patients leaving the facility against medical advice, absconding, etc</t>
  </si>
  <si>
    <t>Standard E10</t>
  </si>
  <si>
    <t>The facility has defined and established procedures for intensive care.</t>
  </si>
  <si>
    <t>ME E10.1</t>
  </si>
  <si>
    <t>The facility has established procedure for shifting the patient to step-down/ward  based on explicit assessment criteria</t>
  </si>
  <si>
    <t>ME E10.2</t>
  </si>
  <si>
    <t>The facility has defined and established procedure for intensive care</t>
  </si>
  <si>
    <t>ME E10.3</t>
  </si>
  <si>
    <t>Standard E11</t>
  </si>
  <si>
    <t xml:space="preserve">The facility has defined and established procedures for Emergency Services and Disaster Management </t>
  </si>
  <si>
    <t>ME E11.1</t>
  </si>
  <si>
    <t xml:space="preserve">There is procedure for Receiving and triage of patients </t>
  </si>
  <si>
    <t>ME E11.2</t>
  </si>
  <si>
    <t>Emergency protocols are defined and implemented</t>
  </si>
  <si>
    <t>ME E11.3</t>
  </si>
  <si>
    <t xml:space="preserve">The facility has disaster management plan in place </t>
  </si>
  <si>
    <t>Staff is aware of disaster plan</t>
  </si>
  <si>
    <t>ME E11.4</t>
  </si>
  <si>
    <t>The facility ensures adequate and timely availability of ambulances services and mobilisation of resources, as per requirement</t>
  </si>
  <si>
    <t>ME E11.5</t>
  </si>
  <si>
    <t xml:space="preserve">There is procedure for handling medico legal cases </t>
  </si>
  <si>
    <t>Standard E12</t>
  </si>
  <si>
    <t xml:space="preserve">The facility has defined and established procedures of diagnostic services  </t>
  </si>
  <si>
    <t>ME E12.1</t>
  </si>
  <si>
    <t xml:space="preserve">There are established  procedures for Pre-testing Activities </t>
  </si>
  <si>
    <t xml:space="preserve"> Container is labelled properly after the sample collection</t>
  </si>
  <si>
    <t>ME E12.2</t>
  </si>
  <si>
    <t xml:space="preserve">There are established  procedures for testing Activities </t>
  </si>
  <si>
    <t>ME E12.3</t>
  </si>
  <si>
    <t xml:space="preserve">There are established  procedures for Post-testing Activities </t>
  </si>
  <si>
    <t>Standard E13</t>
  </si>
  <si>
    <t>The facility has defined and established procedures for Blood Bank/Storage Management and Transfusion.</t>
  </si>
  <si>
    <t>ME E13.1</t>
  </si>
  <si>
    <t xml:space="preserve">Blood bank has defined and implemented donor selection criteria </t>
  </si>
  <si>
    <t>ME E13.2</t>
  </si>
  <si>
    <t xml:space="preserve">There is established procedure for the collection of blood </t>
  </si>
  <si>
    <t>ME E13.3</t>
  </si>
  <si>
    <t xml:space="preserve">There is established procedure for the testing of blood </t>
  </si>
  <si>
    <t>ME E13.4</t>
  </si>
  <si>
    <t xml:space="preserve">There is established procedure for preparation of blood component </t>
  </si>
  <si>
    <t>ME E13.5</t>
  </si>
  <si>
    <t xml:space="preserve">There is establish procedure for labelling and identification of blood and its product </t>
  </si>
  <si>
    <t>ME E13.6</t>
  </si>
  <si>
    <t xml:space="preserve">There is established procedure for storage of blood </t>
  </si>
  <si>
    <t>ME E13.7</t>
  </si>
  <si>
    <t xml:space="preserve">There is established the compatibility testing </t>
  </si>
  <si>
    <t>ME E13.8</t>
  </si>
  <si>
    <t xml:space="preserve">There is established procedure for issuing blood </t>
  </si>
  <si>
    <t>ME E13.9</t>
  </si>
  <si>
    <t xml:space="preserve">There is established procedure for transfusion of blood </t>
  </si>
  <si>
    <t>ME E13.10</t>
  </si>
  <si>
    <t xml:space="preserve">There is a established procedure for monitoring and reporting Transfusion complication </t>
  </si>
  <si>
    <t>Standard E14</t>
  </si>
  <si>
    <t xml:space="preserve">Facility has established procedures for Anaesthetic Services </t>
  </si>
  <si>
    <t>ME E14.1</t>
  </si>
  <si>
    <t xml:space="preserve">Facility has established procedures for Pre Anaesthetic Check up </t>
  </si>
  <si>
    <t>ME E14.2</t>
  </si>
  <si>
    <t xml:space="preserve">Facility has established procedures for monitoring during anaesthesia </t>
  </si>
  <si>
    <t>ME E14.3</t>
  </si>
  <si>
    <t xml:space="preserve">Facility has established procedures for Post Anaesthesia care </t>
  </si>
  <si>
    <t>Standard E15</t>
  </si>
  <si>
    <t xml:space="preserve">Facility has defined and established procedures of Surgical Services </t>
  </si>
  <si>
    <t>ME E15.1</t>
  </si>
  <si>
    <t xml:space="preserve">Facility has established procedures OT Scheduling </t>
  </si>
  <si>
    <t>ME E15.2</t>
  </si>
  <si>
    <t xml:space="preserve">Facility has established procedures for Preoperative care </t>
  </si>
  <si>
    <t>ME E15.3</t>
  </si>
  <si>
    <t xml:space="preserve">Facility has established procedures for Surgical Safety </t>
  </si>
  <si>
    <t>ME E15.4</t>
  </si>
  <si>
    <t xml:space="preserve">Facility has established procedures for Post operative care </t>
  </si>
  <si>
    <t>Standard E16</t>
  </si>
  <si>
    <t>The facility has defined and established procedures for end of life care and death</t>
  </si>
  <si>
    <t>ME E16.1</t>
  </si>
  <si>
    <t xml:space="preserve">Death of admitted patient is adequately recorded and communicated </t>
  </si>
  <si>
    <t>ME E16.2</t>
  </si>
  <si>
    <t>The facility has standard procedures for handling the death in the hospital</t>
  </si>
  <si>
    <t>ME E16.3</t>
  </si>
  <si>
    <t>The facility has standard operating procedure for end of life support</t>
  </si>
  <si>
    <t>ME E16.4</t>
  </si>
  <si>
    <t>The facility has standard procedures for conducting post-mortem, its recording and meeting its obligation under the law</t>
  </si>
  <si>
    <t>Maternal &amp; Child Health Services</t>
  </si>
  <si>
    <t>Standard E17</t>
  </si>
  <si>
    <t xml:space="preserve">Facility has established procedures for Antenatal care as per  guidelines </t>
  </si>
  <si>
    <t>ME E17.1</t>
  </si>
  <si>
    <t>There is an established procedure for Registration and follow up of pregnant women.</t>
  </si>
  <si>
    <t>ME E17.2</t>
  </si>
  <si>
    <t>There is an established procedure for History taking, Physical examination, and counselling for each antenatal visit.</t>
  </si>
  <si>
    <t>ME E17.3</t>
  </si>
  <si>
    <t>Facility ensures availability of diagnostic and drugs during antenatal care of pregnant women</t>
  </si>
  <si>
    <t>ME E17.4</t>
  </si>
  <si>
    <t>There is an established procedure for identification of High risk pregnancy and appropriate treatment/referral as per scope of services.</t>
  </si>
  <si>
    <t>ME E17.5</t>
  </si>
  <si>
    <t xml:space="preserve">There is an established procedure for identification and management of moderate and severe anaemia </t>
  </si>
  <si>
    <t>ME E17.6</t>
  </si>
  <si>
    <t>Counselling of pregnant women is done as per standard protocol and gestational age</t>
  </si>
  <si>
    <t>RR/PI</t>
  </si>
  <si>
    <t>Standard E18</t>
  </si>
  <si>
    <t xml:space="preserve">Facility has established procedures for Intranatal care as per guidelines </t>
  </si>
  <si>
    <t xml:space="preserve">ME 18.1 </t>
  </si>
  <si>
    <t>ME 18.2</t>
  </si>
  <si>
    <t>ME 18.3</t>
  </si>
  <si>
    <t xml:space="preserve">Facility staff adheres to standard procedures for routine care of newborn immediately after birth </t>
  </si>
  <si>
    <t>ME 18.4</t>
  </si>
  <si>
    <t>There is an established procedure for assisted and C-section deliveries per scope of services.</t>
  </si>
  <si>
    <t>ME 18.5</t>
  </si>
  <si>
    <t>ME 18.6</t>
  </si>
  <si>
    <t>Facility staff adheres to standard protocols for identification and management of PPH.</t>
  </si>
  <si>
    <t>ME 18.7</t>
  </si>
  <si>
    <t>ME 18.8</t>
  </si>
  <si>
    <t>Facility staff adheres to standard protocol for identification and management of preterm delivery.</t>
  </si>
  <si>
    <t>ME 18.9</t>
  </si>
  <si>
    <t>Staff identifies and manages infection in pregnant woman</t>
  </si>
  <si>
    <t>ME 18.10</t>
  </si>
  <si>
    <t>There is Established protocol for newborn resuscitation is followed at the facility.</t>
  </si>
  <si>
    <t>ME 18.11</t>
  </si>
  <si>
    <t xml:space="preserve">Facility ensures Physical and emotional support to the pregnant women means of birth companion of her choice </t>
  </si>
  <si>
    <t>Standard E19</t>
  </si>
  <si>
    <t xml:space="preserve">Facility has established procedures for postnatal care as per guidelines </t>
  </si>
  <si>
    <t>ME E19.1</t>
  </si>
  <si>
    <t>ME E19.2</t>
  </si>
  <si>
    <t>ME E19.3</t>
  </si>
  <si>
    <t>Facility staff adheres to protocol for  ensuring care of newborns with small size at birth</t>
  </si>
  <si>
    <t>ME E19.4</t>
  </si>
  <si>
    <t>The facility has established procedures for stabilization/treatment/referral of post natal complications</t>
  </si>
  <si>
    <t>ME E19.5</t>
  </si>
  <si>
    <t>The facility ensures adequate stay of mother and newborn in a safe environment as per standard Protocols</t>
  </si>
  <si>
    <t>ME E19.6</t>
  </si>
  <si>
    <t>There is established procedure for discharge and follow up of mother and newborn</t>
  </si>
  <si>
    <t>Standard E20</t>
  </si>
  <si>
    <t xml:space="preserve">The facility has established procedures for care of new born, infant and child as per guidelines </t>
  </si>
  <si>
    <t>ME E20.1</t>
  </si>
  <si>
    <t xml:space="preserve">The facility provides immunization services as per guidelines </t>
  </si>
  <si>
    <t xml:space="preserve">Availability of diluents for Reconstitution of measles vaccine </t>
  </si>
  <si>
    <t xml:space="preserve">Recommended temperature of diluents is insured before reconstitution </t>
  </si>
  <si>
    <t xml:space="preserve">Reconstituted vaccines are not used after recommended time </t>
  </si>
  <si>
    <t xml:space="preserve">Time of opening/ Reconstitution of vial is recorded </t>
  </si>
  <si>
    <t xml:space="preserve">Check for records </t>
  </si>
  <si>
    <t xml:space="preserve">Staff checks VVM level before using vaccines </t>
  </si>
  <si>
    <t xml:space="preserve">Ask staff how to check VVM level and  how to identify discard point </t>
  </si>
  <si>
    <t xml:space="preserve">Staff is aware of how check freeze damage for T-Series vaccines </t>
  </si>
  <si>
    <t xml:space="preserve">Discarded vaccines are kept separately </t>
  </si>
  <si>
    <t xml:space="preserve">AD syringes are available as per requirement </t>
  </si>
  <si>
    <t xml:space="preserve">Check for 0.1 ml AD syringe for BCG and 0.5  ml syringe for others are available </t>
  </si>
  <si>
    <t xml:space="preserve">Staff knows correct use AD syringe </t>
  </si>
  <si>
    <t xml:space="preserve">Ask for demonstration , How to peel, how to remove air bubble and injection site </t>
  </si>
  <si>
    <t xml:space="preserve">Check for AD syringes are not reused </t>
  </si>
  <si>
    <t xml:space="preserve">Antipyretic  medicines available </t>
  </si>
  <si>
    <t xml:space="preserve">Availability of Immunization card </t>
  </si>
  <si>
    <t>Staff is aware of  minor and serious adverse events (AEFI)</t>
  </si>
  <si>
    <t xml:space="preserve">Staff knows what to do in case of anaphylaxis </t>
  </si>
  <si>
    <t>ME E20.2</t>
  </si>
  <si>
    <t>Triage, Assessment &amp; Management of newborns, infant &amp; children having  emergency signs are done as per guidelines</t>
  </si>
  <si>
    <t xml:space="preserve">Check for adherence to clinical protocols </t>
  </si>
  <si>
    <t>ME E20.3</t>
  </si>
  <si>
    <t>ME E20.4</t>
  </si>
  <si>
    <t xml:space="preserve">Management of neonatal asphyxia  is done as per guidelines </t>
  </si>
  <si>
    <t>ME E20.5</t>
  </si>
  <si>
    <t xml:space="preserve">Management of neonatal jaundice  is done as per guidelines </t>
  </si>
  <si>
    <t>ME E20.6</t>
  </si>
  <si>
    <t xml:space="preserve">Management of neonatal  sepsis  is done as per guidelines </t>
  </si>
  <si>
    <t>ME E20.7</t>
  </si>
  <si>
    <t>ME E20.8</t>
  </si>
  <si>
    <t xml:space="preserve">Management of children with severe
Acute Malnutrition is done as per  guidelines </t>
  </si>
  <si>
    <t>Screening of children coming to OPDs using weight for height and/or MUAC</t>
  </si>
  <si>
    <t>ME E20.9</t>
  </si>
  <si>
    <t xml:space="preserve">Management of children presenting
diarrhoea is done per  guidelines </t>
  </si>
  <si>
    <t xml:space="preserve">Availability of ORT corner </t>
  </si>
  <si>
    <t>ME E20.10</t>
  </si>
  <si>
    <t>ME E20.11</t>
  </si>
  <si>
    <t>The facility provide services under Rashtriya Bal Swasth Kayrakarm</t>
  </si>
  <si>
    <t>Standard E21</t>
  </si>
  <si>
    <t>Facility has established procedures for abortion and family planning as per government guidelines and law</t>
  </si>
  <si>
    <t>ME E21.1</t>
  </si>
  <si>
    <t xml:space="preserve">Family planning counselling services provided as per guidelines </t>
  </si>
  <si>
    <t>ME E21.2</t>
  </si>
  <si>
    <t>Facility provides spacing method of family planning as per guideline</t>
  </si>
  <si>
    <t>ME E21.3</t>
  </si>
  <si>
    <t>Facility provides limiting method of family planning as per guideline</t>
  </si>
  <si>
    <t>ME E21.4</t>
  </si>
  <si>
    <t>Facility provide counselling services for abortion as per guideline</t>
  </si>
  <si>
    <t>ME E21.5</t>
  </si>
  <si>
    <t>Facility provide abortion services for 1st trimester as per guideline</t>
  </si>
  <si>
    <t>ME E21.6</t>
  </si>
  <si>
    <t>Facility provide abortion services for 2nd trimester as per guideline</t>
  </si>
  <si>
    <t>Standard E22</t>
  </si>
  <si>
    <t xml:space="preserve">Facility provides Adolescent Reproductive and Sexual Health services as per guidelines  </t>
  </si>
  <si>
    <t>ME E22.1</t>
  </si>
  <si>
    <t>Facility provides Promotive ARSH Services</t>
  </si>
  <si>
    <t>ME E22.2</t>
  </si>
  <si>
    <t>Facility provides Preventive ARSH Services</t>
  </si>
  <si>
    <t>ME E22.3</t>
  </si>
  <si>
    <t>Facility Provides Curative ARSH Services</t>
  </si>
  <si>
    <t>ME E22.4</t>
  </si>
  <si>
    <t>Facility Provides Referral Services for ARSH</t>
  </si>
  <si>
    <t>National Health Programs</t>
  </si>
  <si>
    <t>Standard E23</t>
  </si>
  <si>
    <t xml:space="preserve">Facility provides National health program as per operational/Clinical Guidelines </t>
  </si>
  <si>
    <t>ME E23.1</t>
  </si>
  <si>
    <t xml:space="preserve">Facility provides service under National Vector Borne Disease Control Program as per guidelines </t>
  </si>
  <si>
    <t>ME E23.2</t>
  </si>
  <si>
    <t xml:space="preserve">Facility provides service under Revised National TB Control Program as per guidelines </t>
  </si>
  <si>
    <t>ME E23.3</t>
  </si>
  <si>
    <t>Facility provides service under National Leprosy Eradication Program as per guidelines</t>
  </si>
  <si>
    <t>ME E23.4</t>
  </si>
  <si>
    <t>Facility provides service under National AIDS Control program as per guidelines</t>
  </si>
  <si>
    <t>ME E23.5</t>
  </si>
  <si>
    <t xml:space="preserve">Facility provides service under National program for control of Blindness as per guidelines </t>
  </si>
  <si>
    <t>ME E23.6</t>
  </si>
  <si>
    <t xml:space="preserve">Facility provides service under Mental Health Program  as per guidelines </t>
  </si>
  <si>
    <t>ME E23.7</t>
  </si>
  <si>
    <t xml:space="preserve">Facility provides service under National programme for the health care of the elderly as per guidelines </t>
  </si>
  <si>
    <t>ME E23.8</t>
  </si>
  <si>
    <t xml:space="preserve">Facility provides service under National Programme for Prevention and Control of cancer, diabetes, cardiovascular diseases &amp; stroke (NPCDCS)  as per guidelines </t>
  </si>
  <si>
    <t>ME E23.9</t>
  </si>
  <si>
    <t>Facility provide service for Integrated disease surveillance program</t>
  </si>
  <si>
    <t>ME E23.10</t>
  </si>
  <si>
    <t>Facility provide services under National  program for prevention and control of  deafness</t>
  </si>
  <si>
    <t>Area of Concern - F Infection Control</t>
  </si>
  <si>
    <t>Standard F1</t>
  </si>
  <si>
    <t>Facility has infection control program and procedures in place for prevention and measurement of hospital associated infection</t>
  </si>
  <si>
    <t>ME F1.1</t>
  </si>
  <si>
    <t xml:space="preserve">Facility has functional infection control committee </t>
  </si>
  <si>
    <t>ME F1.2</t>
  </si>
  <si>
    <t>Facility  has provision for Passive  and active culture surveillance of critical &amp; high risk areas</t>
  </si>
  <si>
    <t>ME F1.3</t>
  </si>
  <si>
    <t xml:space="preserve">Facility measures hospital associated infection rates </t>
  </si>
  <si>
    <t>ME F1.4</t>
  </si>
  <si>
    <t>There is procedure for immunization &amp; periodic checkup  of the staff</t>
  </si>
  <si>
    <t>ME F1.5</t>
  </si>
  <si>
    <t xml:space="preserve">Facility has established procedures for regular monitoring of infection control practices </t>
  </si>
  <si>
    <t xml:space="preserve">Regular monitoring of infection control practices </t>
  </si>
  <si>
    <t>ME F1.6</t>
  </si>
  <si>
    <t>Facility has defined and established antibiotic policy</t>
  </si>
  <si>
    <t xml:space="preserve">Check for Doctors are aware of Hospital Antibiotic Policy </t>
  </si>
  <si>
    <t>Standard F2</t>
  </si>
  <si>
    <t>Facility has defined and Implemented procedures for ensuring hand hygiene practices and antisepsis</t>
  </si>
  <si>
    <t>ME F2.1</t>
  </si>
  <si>
    <t xml:space="preserve">Hand washing facilities are provided at point of use </t>
  </si>
  <si>
    <t xml:space="preserve">Availability of hand washing  with running Water Facility at Point of Use </t>
  </si>
  <si>
    <t xml:space="preserve"> Each unit should have at least 1 wash basin for every 5 beds</t>
  </si>
  <si>
    <t>Availability of antiseptic soap with soap dish/ liquid antiseptic with dispenser.</t>
  </si>
  <si>
    <t xml:space="preserve">Check for availability/ Ask staff if the supply is adequate and uninterrupted. Availability of Alcohol based Hand rub </t>
  </si>
  <si>
    <t xml:space="preserve">Display of Hand washing Instruction at Point of Use </t>
  </si>
  <si>
    <t>Prominently displayed above the hand washing facility , preferably in Local language</t>
  </si>
  <si>
    <t>ME F2.2</t>
  </si>
  <si>
    <t xml:space="preserve">Staff is trained and adhere to standard hand washing practices </t>
  </si>
  <si>
    <t xml:space="preserve">Adherence to 6 steps of Hand washing </t>
  </si>
  <si>
    <t xml:space="preserve">Staff aware of when to hand wash </t>
  </si>
  <si>
    <t>ME F2.3</t>
  </si>
  <si>
    <t>Facility ensures standard practices and materials for antisepsis</t>
  </si>
  <si>
    <t xml:space="preserve">Availability Use of Antiseptic Solutions </t>
  </si>
  <si>
    <t>Standard F3</t>
  </si>
  <si>
    <t xml:space="preserve">Facility ensures standard practices and materials for Personal protection </t>
  </si>
  <si>
    <t>ME F3.1</t>
  </si>
  <si>
    <t xml:space="preserve">Gloves, mask, apron &amp; caps </t>
  </si>
  <si>
    <t>ME F3.2</t>
  </si>
  <si>
    <t xml:space="preserve">Staff is adhere to standard personal protection practices </t>
  </si>
  <si>
    <t xml:space="preserve">No reuse of disposable gloves, Masks, caps and aprons. </t>
  </si>
  <si>
    <t>Standard F4</t>
  </si>
  <si>
    <t>ME F4.1</t>
  </si>
  <si>
    <t xml:space="preserve">Facility ensures standard practices and materials for decontamination and cleaning of instruments and  procedures areas </t>
  </si>
  <si>
    <t>Decontamination of operating &amp; Procedure surfaces</t>
  </si>
  <si>
    <t xml:space="preserve">Cleaning of instruments </t>
  </si>
  <si>
    <t>Cleaning is done with detergent and running water after decontamination</t>
  </si>
  <si>
    <t>Proper handling of Soiled and infected linen</t>
  </si>
  <si>
    <t xml:space="preserve">No sorting ,Rinsing or sluicing at Point of use/ Patient care area </t>
  </si>
  <si>
    <t>Staff know how to make chlorine solution</t>
  </si>
  <si>
    <t>ME F4.2</t>
  </si>
  <si>
    <t>Equipment and instruments are  sterilized after each use as per requirement</t>
  </si>
  <si>
    <t>Ask staff about temperature, pressure and time for autoclaving. Ask staff about method, concentration and contact time  required for chemical sterilization</t>
  </si>
  <si>
    <t>Autoclaved dressing material is used</t>
  </si>
  <si>
    <t>Standard F5</t>
  </si>
  <si>
    <t xml:space="preserve">Physical layout and environmental control of the patient care areas ensures infection prevention </t>
  </si>
  <si>
    <t>ME F5.1</t>
  </si>
  <si>
    <t xml:space="preserve">Facility layout ensures separation of general traffic from patient traffic </t>
  </si>
  <si>
    <t>Clinics for infectious diseases are located away from main traffic</t>
  </si>
  <si>
    <t>ME F5.2</t>
  </si>
  <si>
    <t xml:space="preserve">Facility ensures availability of  standard materials for cleaning and disinfection of patient care areas </t>
  </si>
  <si>
    <t>Availability of disinfectant as per requirement</t>
  </si>
  <si>
    <t xml:space="preserve">Chlorine solution, Glutaraldehyde, carbolic acid </t>
  </si>
  <si>
    <t>Availability of cleaning agent as per requirement</t>
  </si>
  <si>
    <t>ME F5.3</t>
  </si>
  <si>
    <t xml:space="preserve">Facility ensures standard practices followed for cleaning and disinfection of patient care areas </t>
  </si>
  <si>
    <t>Spill management protocols are implemented</t>
  </si>
  <si>
    <t>Check avaialbity of Spill management kit ,staff is trained for managing small &amp; large spills , check protocols are displayed</t>
  </si>
  <si>
    <t>Cleaning of patient care area with detergent solution</t>
  </si>
  <si>
    <t>Standard practice of mopping and scrubbing are followed</t>
  </si>
  <si>
    <t>ME F5.4</t>
  </si>
  <si>
    <t xml:space="preserve">Facility ensures segregation infectious patients </t>
  </si>
  <si>
    <t>ME F5.5</t>
  </si>
  <si>
    <t xml:space="preserve">Facility ensures air quality of high risk area </t>
  </si>
  <si>
    <t>Standard F6</t>
  </si>
  <si>
    <t xml:space="preserve">Facility has defined and established procedures for segregation, collection, treatment and disposal of Bio Medical and hazardous Waste. </t>
  </si>
  <si>
    <t>ME F6.1</t>
  </si>
  <si>
    <t>Facility Ensures segregation of Bio Medical Waste as per guidelines</t>
  </si>
  <si>
    <t xml:space="preserve">Availability of colour coded bins at point of waste generation </t>
  </si>
  <si>
    <t xml:space="preserve">Segregation of infected plastic waste in red bin </t>
  </si>
  <si>
    <t xml:space="preserve">Display of work instructions for segregation and handling of Biomedical waste </t>
  </si>
  <si>
    <t>There is no mixing of infectious and general waste</t>
  </si>
  <si>
    <t>ME F6.2</t>
  </si>
  <si>
    <t xml:space="preserve">Facility ensures management of sharps as per guidelines </t>
  </si>
  <si>
    <t xml:space="preserve">Availability of post exposure prophylaxis </t>
  </si>
  <si>
    <t>ME F6.3</t>
  </si>
  <si>
    <t xml:space="preserve">Facility ensures transportation and disposal of waste as per guidelines </t>
  </si>
  <si>
    <t>Check bins are not overfilled</t>
  </si>
  <si>
    <t>Transportation of bio medical waste is done in close container/trolley</t>
  </si>
  <si>
    <t xml:space="preserve">Staff aware of mercury spill management </t>
  </si>
  <si>
    <t>Area of Concern - G Quality Management</t>
  </si>
  <si>
    <t>Standard G1</t>
  </si>
  <si>
    <t xml:space="preserve">The facility has established organizational framework for quality improvement </t>
  </si>
  <si>
    <t>ME G1.1</t>
  </si>
  <si>
    <t xml:space="preserve">The facility has a quality team in place </t>
  </si>
  <si>
    <t>ME G1.2</t>
  </si>
  <si>
    <t>The facility reviews quality of its services at periodic intervals</t>
  </si>
  <si>
    <t>Standard G2</t>
  </si>
  <si>
    <t>Facility has established system for patient and employee satisfaction</t>
  </si>
  <si>
    <t>ME G2.1</t>
  </si>
  <si>
    <t>Patient Satisfaction surveys are conducted at periodic intervals</t>
  </si>
  <si>
    <t>ME G2.2</t>
  </si>
  <si>
    <t xml:space="preserve">Facility analyses the patient feed back and do root cause analysis </t>
  </si>
  <si>
    <t>ME G2.3</t>
  </si>
  <si>
    <t xml:space="preserve">Facility prepares the action plans for the areas of low satisfaction </t>
  </si>
  <si>
    <t>Standard G3</t>
  </si>
  <si>
    <t xml:space="preserve">Facility have established internal and external quality assurance programs wherever it is critical to quality. </t>
  </si>
  <si>
    <t>ME G3.1</t>
  </si>
  <si>
    <t xml:space="preserve">Facility has established internal quality assurance program at relevant departments </t>
  </si>
  <si>
    <t>There is system daily round by matron/hospital manager/ hospital superintendent/ Hospital Manager/ Matron in charge for monitoring of services</t>
  </si>
  <si>
    <t>ME G3.2</t>
  </si>
  <si>
    <t xml:space="preserve">Facility has established external assurance programs at relevant departments </t>
  </si>
  <si>
    <t>ME G3.3</t>
  </si>
  <si>
    <t xml:space="preserve">Departmental checklist are used for monitoring and quality assurance </t>
  </si>
  <si>
    <t>Standard G4</t>
  </si>
  <si>
    <t xml:space="preserve">Facility has established, documented implemented and maintained Standard Operating Procedures for all key processes and support services. </t>
  </si>
  <si>
    <t>ME G4.1</t>
  </si>
  <si>
    <t xml:space="preserve">Departmental standard operating procedures are available </t>
  </si>
  <si>
    <t>Standard operating procedure for department has been prepared and approved</t>
  </si>
  <si>
    <t>Current version of SOP are available with  process owner</t>
  </si>
  <si>
    <t>ME G4.2</t>
  </si>
  <si>
    <t xml:space="preserve">Standard Operating Procedures adequately describes process and procedures </t>
  </si>
  <si>
    <t>ME G4.3</t>
  </si>
  <si>
    <t xml:space="preserve">Staff is trained and aware of the standard procedures written in SOPs </t>
  </si>
  <si>
    <t>ME G4.4</t>
  </si>
  <si>
    <t xml:space="preserve">Work instructions are displayed at Point of use </t>
  </si>
  <si>
    <t>Work instruction/clinical  protocols are displayed</t>
  </si>
  <si>
    <t>Standard G 5</t>
  </si>
  <si>
    <t xml:space="preserve">Facility maps its key processes and seeks to make them more efficient by reducing non value adding activities and wastages </t>
  </si>
  <si>
    <t>ME G5.1</t>
  </si>
  <si>
    <t xml:space="preserve">Facility maps its critical processes </t>
  </si>
  <si>
    <t>Process mapping of critical processes done</t>
  </si>
  <si>
    <t>ME G5.2</t>
  </si>
  <si>
    <t xml:space="preserve">Facility identifies non value adding activities / waste / redundant activities </t>
  </si>
  <si>
    <t xml:space="preserve">Non value adding activities are identified </t>
  </si>
  <si>
    <t>ME G5.3</t>
  </si>
  <si>
    <t xml:space="preserve">Facility takes corrective action to improve the processes </t>
  </si>
  <si>
    <t xml:space="preserve">Processes are rearranged as per requirement </t>
  </si>
  <si>
    <t>Standard G6</t>
  </si>
  <si>
    <t>The facility has established system of periodic review as internal  assessment , medical &amp; death audit and prescription audit</t>
  </si>
  <si>
    <t>ME G6.1</t>
  </si>
  <si>
    <t xml:space="preserve">The facility conducts periodic internal assessment </t>
  </si>
  <si>
    <t xml:space="preserve">Internal assessment is done at periodic interval </t>
  </si>
  <si>
    <t>ME G6.2</t>
  </si>
  <si>
    <t xml:space="preserve">The facility conducts the periodic prescription/ medical/death audits </t>
  </si>
  <si>
    <t xml:space="preserve">There is procedure to conduct Prescription audit </t>
  </si>
  <si>
    <t>ME G6.3</t>
  </si>
  <si>
    <t>The facility ensures non compliances are enumerated and recorded adequately</t>
  </si>
  <si>
    <t xml:space="preserve">Non Compliance are enumerated and recorded </t>
  </si>
  <si>
    <t>ME G6.4</t>
  </si>
  <si>
    <t xml:space="preserve">Action plan is made on the gaps found in the assessment / audit process </t>
  </si>
  <si>
    <t xml:space="preserve">Action plan prepared </t>
  </si>
  <si>
    <t>ME G6.5</t>
  </si>
  <si>
    <t xml:space="preserve">Check correction &amp; corrective actions are taken </t>
  </si>
  <si>
    <t>Standard G7</t>
  </si>
  <si>
    <t>The facility has defined mission, values, Quality policy &amp; objectives &amp; prepared a strategic plan to achieve them</t>
  </si>
  <si>
    <t>ME G7.1</t>
  </si>
  <si>
    <t>Facility has defined mission statement</t>
  </si>
  <si>
    <t>ME G7.2</t>
  </si>
  <si>
    <t>Facility has defined core values of the organization</t>
  </si>
  <si>
    <t>ME G7.3</t>
  </si>
  <si>
    <t>Facility has defined Quality policy, which is in congruency with the mission of facility</t>
  </si>
  <si>
    <t>ME G7.4</t>
  </si>
  <si>
    <t>Facility has de defined quality objectives to achieve mission and quality policy</t>
  </si>
  <si>
    <t xml:space="preserve">Check if SMART Quality Objectives have framed </t>
  </si>
  <si>
    <t xml:space="preserve">Check short term valid quality objectivities have been framed addressing key quality issues in each department and cores services. Check if  these objectives are Specific, Measurable, Attainable, Relevant and Time Bound. </t>
  </si>
  <si>
    <t>ME G7.5</t>
  </si>
  <si>
    <t>Mission, Values, Quality policy and objectives are effectively communicated to staff and users of services</t>
  </si>
  <si>
    <t xml:space="preserve">Check of staff is aware of Mission , Values, Quality Policy and objectives </t>
  </si>
  <si>
    <t xml:space="preserve">Interview with staff for their awareness. Check if Mission Statement, Core Values and Quality Policy is displayed prominently in local language at Key Points </t>
  </si>
  <si>
    <t>ME G7.6</t>
  </si>
  <si>
    <t>Facility prepares strategic plan to achieve mission, quality policy and objectives</t>
  </si>
  <si>
    <t>ME G7.7</t>
  </si>
  <si>
    <t>Facility periodically reviews the progress of strategic plan towards mission, policy and objectives</t>
  </si>
  <si>
    <t>Standard G8</t>
  </si>
  <si>
    <t>Facility seeks continually improvement by practicing Quality method and tools.</t>
  </si>
  <si>
    <t>ME G8.1</t>
  </si>
  <si>
    <t xml:space="preserve">Facility uses method for quality improvement in services </t>
  </si>
  <si>
    <t>Basic quality improvement method</t>
  </si>
  <si>
    <t>PDCA &amp; 5S</t>
  </si>
  <si>
    <t>Advance quality improvement method</t>
  </si>
  <si>
    <t>Six sigma, lean.</t>
  </si>
  <si>
    <t>ME G8.2</t>
  </si>
  <si>
    <t xml:space="preserve">Facility uses tools for quality improvement in services </t>
  </si>
  <si>
    <t>Minimum 2 applicable tools are used in each department</t>
  </si>
  <si>
    <t>Standard G9</t>
  </si>
  <si>
    <t xml:space="preserve">Facility has de defined, approved and communicated Risk Management framework for existing and potential risks. </t>
  </si>
  <si>
    <t>ME G9.1</t>
  </si>
  <si>
    <t>Risk Management framework has been defined including context, scope, objectives and criteria</t>
  </si>
  <si>
    <t>ME G9.2</t>
  </si>
  <si>
    <t>Risk Management framework defines the responsibilities for identifying and managing risk at each level of functions</t>
  </si>
  <si>
    <t>ME G9.3</t>
  </si>
  <si>
    <t>Risk Management Framework includes process of reporting incidents and potential risk to all stakeholders</t>
  </si>
  <si>
    <t>ME G9.4</t>
  </si>
  <si>
    <t>A compressive list of current and potential risk including potential strategic, regulatory, operational,  financial, environmental risks has been prepared</t>
  </si>
  <si>
    <t>ME G9.5</t>
  </si>
  <si>
    <t>Modality for staff training on risk management is defined</t>
  </si>
  <si>
    <t>ME G9.6</t>
  </si>
  <si>
    <t>Risk Management Framework is reviewed periodically</t>
  </si>
  <si>
    <t>Standards G10</t>
  </si>
  <si>
    <t>Facility has established procedures for assessing, reporting, evaluating and managing risk as per Risk Management Plan</t>
  </si>
  <si>
    <t>ME G10.1</t>
  </si>
  <si>
    <t>Risk management plan has been prepared and approved by the designated authority and there is a system of its updating at least once in a year</t>
  </si>
  <si>
    <t>ME G10.2</t>
  </si>
  <si>
    <t>Risk Management Plan has been effectively communicated to all the staff, and as well as relevant external stakeholders</t>
  </si>
  <si>
    <t>ME G10.3</t>
  </si>
  <si>
    <t>Risk assessment criteria and checklist for assessment have been defined and communicated to relevant stakeholders</t>
  </si>
  <si>
    <t>ME G10.4</t>
  </si>
  <si>
    <t>Periodic assessment for Physical and Electrical risks is done as per defined criteria</t>
  </si>
  <si>
    <t>ME G10.5</t>
  </si>
  <si>
    <t>Periodic assessment for potential disasters including  re is done as per de defined criteria</t>
  </si>
  <si>
    <t>ME G10.6</t>
  </si>
  <si>
    <t>Periodic assessment for Medication and Patient care safety risks is done as per  defined criteria.</t>
  </si>
  <si>
    <t xml:space="preserve">Check periodic assessment of medication and patient care safety risk is done using defined checklist periodically </t>
  </si>
  <si>
    <t>ME G10.7</t>
  </si>
  <si>
    <t>Periodic assessment for potential risk regarding safety and security of staff including violence against service providers is done as per defined criteria</t>
  </si>
  <si>
    <t>ME G10.8</t>
  </si>
  <si>
    <t>ME G10.9</t>
  </si>
  <si>
    <t>ME G10.10</t>
  </si>
  <si>
    <t>A risk register is maintained and updated regularly to risk records identify ed risks, there severity and action to be taken</t>
  </si>
  <si>
    <t xml:space="preserve">Area of Concern - H Outcome </t>
  </si>
  <si>
    <t xml:space="preserve">Standard H1 </t>
  </si>
  <si>
    <t xml:space="preserve">The facility measures Productivity Indicators and ensures compliance with State/National benchmarks </t>
  </si>
  <si>
    <t>ME H1.1</t>
  </si>
  <si>
    <t xml:space="preserve">Facility measures productivity Indicators on monthly basis </t>
  </si>
  <si>
    <t xml:space="preserve">Proportion of BPL patients </t>
  </si>
  <si>
    <t>ME H1.2</t>
  </si>
  <si>
    <t xml:space="preserve">Standard H2 </t>
  </si>
  <si>
    <t>The facility measures Efficiency Indicators and ensure to reach State/National Benchmark</t>
  </si>
  <si>
    <t>ME H2.1</t>
  </si>
  <si>
    <t xml:space="preserve">Facility measures efficiency Indicators on monthly basis </t>
  </si>
  <si>
    <t xml:space="preserve">Paediatric OPD per Doctor </t>
  </si>
  <si>
    <t>ME H2.2</t>
  </si>
  <si>
    <t>Standard H3</t>
  </si>
  <si>
    <t>The facility measures Clinical Care &amp; Safety Indicators and tries to reach State/National benchmark</t>
  </si>
  <si>
    <t>ME H3.1</t>
  </si>
  <si>
    <t xml:space="preserve">Facility measures Clinical Care &amp; Safety Indicators on monthly basis </t>
  </si>
  <si>
    <t>Time motion study</t>
  </si>
  <si>
    <t>ME H3.2</t>
  </si>
  <si>
    <t>Standard H4</t>
  </si>
  <si>
    <t xml:space="preserve">The facility measures Service Quality Indicators and endeavours to reach State/National benchmark </t>
  </si>
  <si>
    <t>ME H4.1</t>
  </si>
  <si>
    <t xml:space="preserve">Facility measures Service Quality Indicators on monthly basis </t>
  </si>
  <si>
    <t xml:space="preserve">Patient Satisfaction Score </t>
  </si>
  <si>
    <t xml:space="preserve">Waiting time at registration counter </t>
  </si>
  <si>
    <t>Average door to drug time</t>
  </si>
  <si>
    <t>ME H4.2</t>
  </si>
  <si>
    <t>Maximum</t>
  </si>
  <si>
    <t xml:space="preserve">Percent </t>
  </si>
  <si>
    <t xml:space="preserve">Total </t>
  </si>
  <si>
    <t xml:space="preserve">Checklist for Paediatrics  Ward </t>
  </si>
  <si>
    <t>Names of Assesses</t>
  </si>
  <si>
    <t xml:space="preserve">Paediatrics Ward Score Card </t>
  </si>
  <si>
    <t xml:space="preserve">Checklist for Paediatrics Ward </t>
  </si>
  <si>
    <t>Compliance Full/Partial/No</t>
  </si>
  <si>
    <t>Assessment  Method</t>
  </si>
  <si>
    <t>Means of verification</t>
  </si>
  <si>
    <t>Remarks</t>
  </si>
  <si>
    <t>The facility provides Curative Services</t>
  </si>
  <si>
    <t xml:space="preserve">Availability of dedicated paediatric  ward </t>
  </si>
  <si>
    <t xml:space="preserve">Availability of High dependency unit </t>
  </si>
  <si>
    <t>Availability  of diarrhoea treatment unit</t>
  </si>
  <si>
    <t xml:space="preserve">The facility provides RMNCHA Services </t>
  </si>
  <si>
    <t>Indoor Management of Acute respiratory infections</t>
  </si>
  <si>
    <t>ARI/Bronchitis, Asthmatics, Pneumonia</t>
  </si>
  <si>
    <t>Indoor Management of childhood illness</t>
  </si>
  <si>
    <t>Indoor Management of Severe Acute Malnutrition</t>
  </si>
  <si>
    <t>Including vitamin &amp; micronutrient deficiency</t>
  </si>
  <si>
    <t>Management of emergency conditions in children</t>
  </si>
  <si>
    <t xml:space="preserve">The facility Provides diagnostic Services </t>
  </si>
  <si>
    <t>Availability of laboratory services</t>
  </si>
  <si>
    <t>Availability of services for Lumber puncture &amp; fundoscopy</t>
  </si>
  <si>
    <t>The facility provides services as mandated in national Health Programmes/ state scheme</t>
  </si>
  <si>
    <t>Indoor management of Vector Borne Diseases</t>
  </si>
  <si>
    <t xml:space="preserve">ME A4.12 </t>
  </si>
  <si>
    <t xml:space="preserve">The facility provides support services </t>
  </si>
  <si>
    <t xml:space="preserve">The facility provides the information to care seekers, attendants &amp; community about the available  services  and their modalities </t>
  </si>
  <si>
    <t xml:space="preserve">Services are delivered in a manner that is sensitive to gender, religious, and cultural needs, and there are no barrier on account of physical  economic, cultural or social reasons. </t>
  </si>
  <si>
    <t>The facility maintains privacy, confidentiality &amp; dignity of patient, and has a system for guarding patient related information.</t>
  </si>
  <si>
    <t>Patient Records are kept at secure place beyond access to general staff/visitors</t>
  </si>
  <si>
    <t xml:space="preserve">OB/PI </t>
  </si>
  <si>
    <t>Availability of complaint box and display of process for grievance re addressal and whom to contact is displayed</t>
  </si>
  <si>
    <t>The facility ensures that there are no financial barrier to access, and that there is financial protection given from the cost of hospital services.</t>
  </si>
  <si>
    <t>Indoor treatment  is free</t>
  </si>
  <si>
    <t>Availability of free blood, diagnostic &amp; drugs</t>
  </si>
  <si>
    <t>Availability of free transport services</t>
  </si>
  <si>
    <t xml:space="preserve">Availability of free stay &amp; Diet </t>
  </si>
  <si>
    <t>PI/RR</t>
  </si>
  <si>
    <t>1 bathroom for every 6 indoor beds</t>
  </si>
  <si>
    <t xml:space="preserve">Availability of drinking water </t>
  </si>
  <si>
    <t xml:space="preserve">TV for entertainment and health promotion </t>
  </si>
  <si>
    <t xml:space="preserve">Availability of isolation room </t>
  </si>
  <si>
    <t>Corridors are wide enough for patient, visitor and  trolley/ equipment movement</t>
  </si>
  <si>
    <t>Arrangement of different section ensures unidirectional flow</t>
  </si>
  <si>
    <t>Unidirectional  flow of goods and services.</t>
  </si>
  <si>
    <t>Paediatric building does not have temporary connections and loosely hanging wires</t>
  </si>
  <si>
    <t>Paediatric ward has sufficient fire  exit to permit safe escape to its occupant at time of fire</t>
  </si>
  <si>
    <t>Check the expiry date for fire extinguishers are displayed on each extinguisher as well as due date for next refilling is clearly mentioned</t>
  </si>
  <si>
    <t>Availability of general duty doctor</t>
  </si>
  <si>
    <t xml:space="preserve">Availability of nursing staff </t>
  </si>
  <si>
    <t>The facility provides drugs and consumables required for assured services.</t>
  </si>
  <si>
    <t>Availability of antibiotics</t>
  </si>
  <si>
    <t>Availability of oral drugs</t>
  </si>
  <si>
    <t>Availability of parental drugs</t>
  </si>
  <si>
    <t>Consumables for Paediatric ward</t>
  </si>
  <si>
    <t>Resuscitation consumables</t>
  </si>
  <si>
    <t xml:space="preserve">Nasogastric tube (8,10,12FG) 
Suction catheter (6,8,10 FG)
Uncuffed tracheal tube (all sizes) 
Oropharyngeal airway, self inflating bags for resuscitation 250&amp;500ml </t>
  </si>
  <si>
    <t>Emergency Drug Tray is maintained</t>
  </si>
  <si>
    <t>Availability of Point of care diagnostic instruments</t>
  </si>
  <si>
    <t>Availability  of functional Instruments for Resuscitation.</t>
  </si>
  <si>
    <t>Refrigerator, Crash cart/Drug trolley, instrument trolley, dressing trolley</t>
  </si>
  <si>
    <t>Availability of Fixtures</t>
  </si>
  <si>
    <t>Availability of furniture</t>
  </si>
  <si>
    <t xml:space="preserve">ME C7.9 </t>
  </si>
  <si>
    <t>There is established system of timely  indenting of consumables and drugs  at nursing station</t>
  </si>
  <si>
    <t>Drugs are indented &amp; supplied  in Paediatric dosages  only</t>
  </si>
  <si>
    <t xml:space="preserve">   </t>
  </si>
  <si>
    <t>There is practice of calculating and maintaining buffer stock in paediatric ward</t>
  </si>
  <si>
    <t>Temperature of refrigerators are kept as per storage requirement  and records are maintained</t>
  </si>
  <si>
    <t>Visitor policy is defined  &amp; implemented</t>
  </si>
  <si>
    <t>OB/PI</t>
  </si>
  <si>
    <t>Room kept between 25° - 30° C (to the extent possible) Fans/ Air conditioning/Heating/Exhaust/Ventilators as per environment condition and requirement</t>
  </si>
  <si>
    <t>Safe measures used for re-warming children</t>
  </si>
  <si>
    <t>Side railings has been provided to prevent fall of patient</t>
  </si>
  <si>
    <t>Security arrangement in Paediatric  Ward</t>
  </si>
  <si>
    <t xml:space="preserve">Patients beds are intact and  painted </t>
  </si>
  <si>
    <t>Mattresses are Intact and clean</t>
  </si>
  <si>
    <t>No condemned/Junk material in the ward</t>
  </si>
  <si>
    <t>Availability of power back up in patient care areas</t>
  </si>
  <si>
    <t>Check for the adequacy and frequency of diet as per nutritional requirement</t>
  </si>
  <si>
    <t xml:space="preserve">Clean Linens are provided for all occupied bed </t>
  </si>
  <si>
    <t xml:space="preserve">Linen is changed every day and whenever it get soiled </t>
  </si>
  <si>
    <t>There is  system to check the cleanliness and Quantity of the linen received from laundry</t>
  </si>
  <si>
    <t xml:space="preserve">The facility is compliant with all statutory and regulatory requirement imposed by local, state or central government  </t>
  </si>
  <si>
    <t xml:space="preserve">Roles &amp; Responsibilities of administrative and clinical staff are determined as per govt. regulations and standards operating procedures.  </t>
  </si>
  <si>
    <t>The facility has established procedure for monitoring the quality of outsourced services and adheres to contractual obligations</t>
  </si>
  <si>
    <t>There is established criteria for admission</t>
  </si>
  <si>
    <t xml:space="preserve">There is no delay in  treatment because of admission process </t>
  </si>
  <si>
    <t>SI/RR/OB</t>
  </si>
  <si>
    <t>Procedure to  cope with surplus patient load</t>
  </si>
  <si>
    <t xml:space="preserve">Facility has defined and established procedures for clinical assessment and reassessment of the patients. </t>
  </si>
  <si>
    <t xml:space="preserve">Criteria for initial assessment is defined &amp; practiced
 </t>
  </si>
  <si>
    <t xml:space="preserve">Patient History, Physical Examination &amp; Provisional Diagnosis is done and recorded </t>
  </si>
  <si>
    <t>Check bed head ticket</t>
  </si>
  <si>
    <t xml:space="preserve">Initial assessment and treatment is provided immediately  
 </t>
  </si>
  <si>
    <t>Initial assessment is documented preferably within 2 hours</t>
  </si>
  <si>
    <t xml:space="preserve">RR/OB </t>
  </si>
  <si>
    <t>The facility has defined and established procedures for continuity of care of patient and referral</t>
  </si>
  <si>
    <t>The facility has established procedure for continuity of care during interdepartmental transfer</t>
  </si>
  <si>
    <t xml:space="preserve">Facility has established procedure for handing over of patients during departmental transfer </t>
  </si>
  <si>
    <t xml:space="preserve">There is a procedure for consultation of  the patient to other specialist with in the hospital </t>
  </si>
  <si>
    <t>The facility provides appropriate referral linkages to the patients/Services  for transfer to other/higher facilities to assure the continuity of care.</t>
  </si>
  <si>
    <t>Patient referred with referral slip</t>
  </si>
  <si>
    <t>Advance communication is done with higher centre &amp; Referral vehicle is being arranged</t>
  </si>
  <si>
    <t xml:space="preserve">Duty Doctor and nurse is assigned for each patients </t>
  </si>
  <si>
    <t xml:space="preserve">The facility is connected to medical colleges through telemedicine services </t>
  </si>
  <si>
    <t>There is a process  for ensuring the  identification before any clinical procedure</t>
  </si>
  <si>
    <t xml:space="preserve">Treatment chart are maintained </t>
  </si>
  <si>
    <t>Check for treatment chart are updated and drugs given are marked. Co relate it with drugs and doses prescribed.</t>
  </si>
  <si>
    <t xml:space="preserve">There is a process to ensue the accuracy of verbal/telephonic orders  </t>
  </si>
  <si>
    <t>Verbal orders are rechecked before administration</t>
  </si>
  <si>
    <t>Patient hand over is given during the change in the shift</t>
  </si>
  <si>
    <t>Nursing Handover register is maintained</t>
  </si>
  <si>
    <t>Hand over is given bed side</t>
  </si>
  <si>
    <t xml:space="preserve">Nursing notes are maintained adequately </t>
  </si>
  <si>
    <t>Check for nursing note register. Notes are adequately written</t>
  </si>
  <si>
    <t xml:space="preserve">Patient Vitals for stable &amp; critical patients are monitored and recorded periodically </t>
  </si>
  <si>
    <t xml:space="preserve">The facility has a procedure to identify high risk and vulnerable patients.  </t>
  </si>
  <si>
    <t>High risk patients are identified and treatment given on priority</t>
  </si>
  <si>
    <t xml:space="preserve"> The facility follows standard treatment guidelines defined by state/Central government for prescribing the generic drugs &amp; their rational use. </t>
  </si>
  <si>
    <t>The facility ensured that drugs are prescribed in generic name only</t>
  </si>
  <si>
    <t xml:space="preserve">Check for BHT if drugs are prescribed under generic name only </t>
  </si>
  <si>
    <t>The facility has defined procedures for safe drug administration</t>
  </si>
  <si>
    <t xml:space="preserve">There is process for identifying and cautious administration of high alert drugs  </t>
  </si>
  <si>
    <t>High alert drugs available in department are identified</t>
  </si>
  <si>
    <t>IV Fluid and drug dosages are calculated according to body weight</t>
  </si>
  <si>
    <t>Check for calculation chart</t>
  </si>
  <si>
    <t>Drip rate and volume is calculated and monitored</t>
  </si>
  <si>
    <t>Check the nursing staff how they calculate Infusion and monitor it</t>
  </si>
  <si>
    <t>Dose &amp; advice is described in vernacular. It is not given directly in hand of relative/patient</t>
  </si>
  <si>
    <t>The facility has defined and established procedures for maintaining, updating of patients’ clinical records and their storage</t>
  </si>
  <si>
    <t xml:space="preserve">Day to day progress of patient is recorded in BHT </t>
  </si>
  <si>
    <t>Treatment plan, first orders are written on BHT</t>
  </si>
  <si>
    <t>Maintenance of treatment chart/treatment registers</t>
  </si>
  <si>
    <t xml:space="preserve">Standard Format for bed head ticket/ Patient case sheet  available as per state guidelines </t>
  </si>
  <si>
    <t xml:space="preserve">Registers and records are maintained as per guidelines </t>
  </si>
  <si>
    <t xml:space="preserve">Safe keeping of  patient records </t>
  </si>
  <si>
    <t xml:space="preserve">Discharge is done by a responsible and qualified doctor after assessment in consultation with treating doctor </t>
  </si>
  <si>
    <t xml:space="preserve">Discharge is done  in consultation with treating doctor </t>
  </si>
  <si>
    <t xml:space="preserve"> Time of discharge is communicated to patient in prior    </t>
  </si>
  <si>
    <t xml:space="preserve">Discharge summary adequately mentions patients clinical condition, treatment given and follow up </t>
  </si>
  <si>
    <t>See for discharge summary, referral slip provided.</t>
  </si>
  <si>
    <t>Discharge summary is give to patients going in LAMA/Referral patient</t>
  </si>
  <si>
    <t>Patient is counselled before  discharge</t>
  </si>
  <si>
    <t xml:space="preserve">Declaration is taken from the LAMA patient </t>
  </si>
  <si>
    <t xml:space="preserve">The facility has explicit clinical criteria for providing intubation &amp; extubation, and care of patients on ventilation and subsequently on its removal </t>
  </si>
  <si>
    <t>Blood transfusion note is written in patient records</t>
  </si>
  <si>
    <t xml:space="preserve">Any major or minor transfusion reaction is recorded and reported to responsible person </t>
  </si>
  <si>
    <t xml:space="preserve">The facility has established procedures for Anaesthetic Services </t>
  </si>
  <si>
    <t>The facility has established procedures for Pre-anaesthetic Check up and maintenance of records</t>
  </si>
  <si>
    <t>The facility has established procedures for monitoring during anaesthesia and maintenance of records</t>
  </si>
  <si>
    <t xml:space="preserve">The facility has established procedures for Post-anaesthesia care </t>
  </si>
  <si>
    <t xml:space="preserve">The facility has defined and established procedures of Operation theatre services </t>
  </si>
  <si>
    <t xml:space="preserve">The facility has established procedures OT Scheduling </t>
  </si>
  <si>
    <t xml:space="preserve">The facility has established procedures for Preoperative care </t>
  </si>
  <si>
    <t xml:space="preserve">The facility has established procedures for Surgical Safety </t>
  </si>
  <si>
    <t xml:space="preserve">The facility has established procedures for Post operative care </t>
  </si>
  <si>
    <t>Facility has defined and established procedures for end of life care and death</t>
  </si>
  <si>
    <t xml:space="preserve">Facility has a standard procedure to decent communicate death to relatives </t>
  </si>
  <si>
    <t xml:space="preserve">Death note is written as per child death review guidelines </t>
  </si>
  <si>
    <t xml:space="preserve">Child death are recorded as per CDR guideline. Death note including efforts done for resuscitation. Death summary is given to patient attendant quoting the immediate cause and underlying cause if possible </t>
  </si>
  <si>
    <t xml:space="preserve">The facility has established procedures for Antenatal care as per  guidelines </t>
  </si>
  <si>
    <t>There is an established procedure for History taking, Physical examination, and counselling of each antenatal woman, visiting the facility.</t>
  </si>
  <si>
    <t>The facility ensures availability of diagnostic and drugs during antenatal care of pregnant women</t>
  </si>
  <si>
    <t xml:space="preserve">The facility has established procedures for Intranatal care as per guidelines </t>
  </si>
  <si>
    <t xml:space="preserve">ME E 18.1 </t>
  </si>
  <si>
    <t>ME E 18.2</t>
  </si>
  <si>
    <t>ME E 18.3</t>
  </si>
  <si>
    <t>ME E 18.4</t>
  </si>
  <si>
    <t>ME E 18.5</t>
  </si>
  <si>
    <t>ME E 18.6</t>
  </si>
  <si>
    <t>ME E 18.7</t>
  </si>
  <si>
    <t>ME E 18.8</t>
  </si>
  <si>
    <t>ME E 18.9</t>
  </si>
  <si>
    <t>ME E 18.10</t>
  </si>
  <si>
    <t>ME E 18.11</t>
  </si>
  <si>
    <t xml:space="preserve">The facility has established procedures for postnatal care as per guidelines </t>
  </si>
  <si>
    <t>The facility ensures adequate stay of mother and newborn in a safe environment as per standard Protocols.</t>
  </si>
  <si>
    <t>There is established procedure for discharge and follow up of mother and newborn.</t>
  </si>
  <si>
    <t>Triage of sick children is done as per protocols</t>
  </si>
  <si>
    <t xml:space="preserve">Staff is aware of emergency signs in Sick child  </t>
  </si>
  <si>
    <t xml:space="preserve">Staff is aware of priority signs in Sick child  </t>
  </si>
  <si>
    <t xml:space="preserve">Management of children presenting
with fever, cough/ breathlessness is done as per guidelines </t>
  </si>
  <si>
    <t>Management of children with seizures</t>
  </si>
  <si>
    <t>ME E23.11</t>
  </si>
  <si>
    <t>The facility has established procedures for abortion and family planning as per government guidelines and law</t>
  </si>
  <si>
    <t>The facility provides spacing method of family planning as per guideline</t>
  </si>
  <si>
    <t>The facility provides limiting method of family planning as per guideline</t>
  </si>
  <si>
    <t>The facility provide counselling services for abortion as per guideline</t>
  </si>
  <si>
    <t>The facility provide abortion services for 1st trimester as per guideline</t>
  </si>
  <si>
    <t>The facility provide abortion services for 2nd trimester as per guideline</t>
  </si>
  <si>
    <t xml:space="preserve">The facility provides Adolescent Reproductive and Sexual Health services as per guidelines  </t>
  </si>
  <si>
    <t>The facility provides Promotive ARSH Services</t>
  </si>
  <si>
    <t>The facility provides Preventive ARSH Services</t>
  </si>
  <si>
    <t>The facility Provides Curative ARSH Services</t>
  </si>
  <si>
    <t>The facility Provides Referral Services for ARSH</t>
  </si>
  <si>
    <t xml:space="preserve">The facility provides National health Programme as per operational/Clinical Guidelines </t>
  </si>
  <si>
    <t xml:space="preserve">The facility provides services under National Programme for control of Blindness as per guidelines </t>
  </si>
  <si>
    <t xml:space="preserve">The facility provides service under National Programme for Prevention and Control of cancer, diabetes, cardiovascular diseases &amp; stroke (NPCDCS)  as per guidelines </t>
  </si>
  <si>
    <t>The facility provide service for Integrated disease surveillance Programme</t>
  </si>
  <si>
    <t>The facility provide services under National  Programme for prevention and control of  deafness</t>
  </si>
  <si>
    <t>The facility has infection control Programme and procedures in place for prevention and measurement of hospital associated infection</t>
  </si>
  <si>
    <t xml:space="preserve">The facility has functional infection control committee </t>
  </si>
  <si>
    <t>The facility  has provision for Passive  and active culture surveillance of critical &amp; high risk areas</t>
  </si>
  <si>
    <t xml:space="preserve">The facility measures hospital associated infection rates </t>
  </si>
  <si>
    <t xml:space="preserve">There is Provision of Periodic Medical Check-up and immunization of staff </t>
  </si>
  <si>
    <t xml:space="preserve">The facility has established procedures for regular monitoring of infection control practices </t>
  </si>
  <si>
    <t>The facility has defined and established antibiotic policy</t>
  </si>
  <si>
    <t>The facility has defined and Implemented procedures for ensuring hand hygiene practices and antisepsis</t>
  </si>
  <si>
    <t xml:space="preserve">The facility staff is trained in hand washing practices and they adhere to standard hand washing practices </t>
  </si>
  <si>
    <t>The facility ensures standard practices and materials for antisepsis</t>
  </si>
  <si>
    <t xml:space="preserve">The facility ensures standard practices and materials for Personal protection </t>
  </si>
  <si>
    <t xml:space="preserve">The facility ensures adequate personal protection Equipment as per requirements </t>
  </si>
  <si>
    <t xml:space="preserve">The facility staff adheres to standard personal protection practices </t>
  </si>
  <si>
    <t xml:space="preserve">Ask for demonstration. </t>
  </si>
  <si>
    <t xml:space="preserve">The facility has standard procedures for processing of equipment and instruments </t>
  </si>
  <si>
    <t xml:space="preserve">The facility ensures standard practices and materials for decontamination and cleaning of instruments and  procedures areas </t>
  </si>
  <si>
    <t xml:space="preserve">The facility ensures standard practices and materials for disinfection and sterilization of instruments and equipment </t>
  </si>
  <si>
    <t xml:space="preserve">The facility ensures availability of  standard materials for cleaning and disinfection of patient care areas </t>
  </si>
  <si>
    <t>Availability of disinfectant  &amp; cleaning as per requirement</t>
  </si>
  <si>
    <t xml:space="preserve">The facility ensures standard practices are followed for the cleaning and disinfection of patient care areas </t>
  </si>
  <si>
    <t xml:space="preserve">The facility ensures segregation infectious patients </t>
  </si>
  <si>
    <t xml:space="preserve">Isolation and barrier nursing procedure are followed </t>
  </si>
  <si>
    <t xml:space="preserve">The facility ensures air quality of high risk area </t>
  </si>
  <si>
    <t xml:space="preserve">The facility has defined and established procedures for segregation, collection, treatment and disposal of Bio Medical and hazardous Waste. </t>
  </si>
  <si>
    <t>The facility Ensures segregation of Bio Medical Waste as per guidelines and 'on-site' management of waste is carried out as per guidelines</t>
  </si>
  <si>
    <t xml:space="preserve">The facility ensures management of sharps as per guidelines </t>
  </si>
  <si>
    <t xml:space="preserve">The facility ensures transportation and disposal of waste as per guidelines </t>
  </si>
  <si>
    <t>The facility has established system for patient and employee satisfaction</t>
  </si>
  <si>
    <t>Patient satisfaction surveys are conducted at periodic intervals</t>
  </si>
  <si>
    <t xml:space="preserve">The facility analyses the patient feed back, and root-cause analysis </t>
  </si>
  <si>
    <t xml:space="preserve">The facility prepares the action plans for the areas, contributing to low satisfaction of patients </t>
  </si>
  <si>
    <t xml:space="preserve">The facility have established internal and external quality assurance Programmes wherever it is critical to quality. </t>
  </si>
  <si>
    <t xml:space="preserve">The facility has established internal quality assurance programme in key departments </t>
  </si>
  <si>
    <t xml:space="preserve">The facility has established external assurance programmes at relevant departments </t>
  </si>
  <si>
    <t>The facility has established system for use of check lists in different departments and services</t>
  </si>
  <si>
    <t xml:space="preserve">The facility has established, documented implemented and maintained Standard Operating Procedures for all key processes and support services. </t>
  </si>
  <si>
    <t>Department has documented Procedure for receiving and initial assessment of the patient</t>
  </si>
  <si>
    <t xml:space="preserve">Department has documented procedure for reassessment of the patient as per clinical condition </t>
  </si>
  <si>
    <t>Check availability of risk management record/register to identify risk &amp; action taken to mitigate them</t>
  </si>
  <si>
    <t>Department has documented procedure for general patient care processes</t>
  </si>
  <si>
    <t>Department has documented procedure for specific processes to the department</t>
  </si>
  <si>
    <t>Check availability  of  documented procedure for infection control practices&amp; BMW</t>
  </si>
  <si>
    <t>Department has documented procedure for quality management &amp; improvement</t>
  </si>
  <si>
    <t xml:space="preserve">Staff is trained and aware of the procedures written in SOPs </t>
  </si>
  <si>
    <t xml:space="preserve">Check staff is a aware of relevant part of SOPs </t>
  </si>
  <si>
    <t xml:space="preserve">The facility maps its key processes and seeks to make them more efficient by reducing non value adding activities and wastages </t>
  </si>
  <si>
    <t xml:space="preserve">The facility maps its critical processes </t>
  </si>
  <si>
    <t xml:space="preserve">The facility identifies non value adding activities / waste / redundant activities </t>
  </si>
  <si>
    <t xml:space="preserve">The facility takes corrective action to improve the processes </t>
  </si>
  <si>
    <t>Processes are improved &amp; implemented</t>
  </si>
  <si>
    <t>The facility seeks continually improvement by practicing Quality method and tools.</t>
  </si>
  <si>
    <t xml:space="preserve">The facility uses method for quality improvement in services </t>
  </si>
  <si>
    <t xml:space="preserve">The facility uses tools for quality improvement in services </t>
  </si>
  <si>
    <t xml:space="preserve">Bed Occupancy Rate </t>
  </si>
  <si>
    <t xml:space="preserve">Facility ensures compliance of key productivity indicators with national/state benchmarks </t>
  </si>
  <si>
    <t xml:space="preserve">Referral Rate </t>
  </si>
  <si>
    <t xml:space="preserve">Facility ensures compliance of key efficiency indicators with national/state benchmarks </t>
  </si>
  <si>
    <t xml:space="preserve">Average length of Stay </t>
  </si>
  <si>
    <t xml:space="preserve">No of adverse events per thousand patients </t>
  </si>
  <si>
    <t xml:space="preserve">% of infants exclusively breastfed from admission to discharge </t>
  </si>
  <si>
    <t xml:space="preserve">Facility ensures compliance of key Clinical Care &amp; Safety with national/state benchmarks </t>
  </si>
  <si>
    <t xml:space="preserve">LAMA Rate </t>
  </si>
  <si>
    <t xml:space="preserve">Facility ensures compliance of key Service Quality with national/state benchmarks </t>
  </si>
  <si>
    <t>Percent</t>
  </si>
  <si>
    <t xml:space="preserve">SNCU Score Card </t>
  </si>
  <si>
    <t>Reference</t>
  </si>
  <si>
    <t xml:space="preserve">ME Statement </t>
  </si>
  <si>
    <t>Compliance/Full/ Partial/No</t>
  </si>
  <si>
    <t>Assessment Method</t>
  </si>
  <si>
    <t xml:space="preserve">The Facility Provides  of General Medicine Services </t>
  </si>
  <si>
    <t xml:space="preserve">The Facility Provides General Surgeries Services </t>
  </si>
  <si>
    <t xml:space="preserve">The Facility Provides Obstetrics &amp; Gynaecology Services </t>
  </si>
  <si>
    <t xml:space="preserve">The Facility Provides Paediatric Services </t>
  </si>
  <si>
    <t xml:space="preserve">The Facility provides Ophthalmology Services </t>
  </si>
  <si>
    <t xml:space="preserve">The Facility provides ENT Services </t>
  </si>
  <si>
    <t xml:space="preserve">The Facility provides Orthopaedics Services </t>
  </si>
  <si>
    <t xml:space="preserve">The Facility provides Skin &amp; VD Services </t>
  </si>
  <si>
    <t xml:space="preserve">The Facility Provides Psychiatry Services </t>
  </si>
  <si>
    <t xml:space="preserve">The Facility Provides Dental Treatment Services </t>
  </si>
  <si>
    <t xml:space="preserve">The Facility Provides AYUSH Services </t>
  </si>
  <si>
    <t xml:space="preserve">The Facility provides Physiotherapy Services </t>
  </si>
  <si>
    <t xml:space="preserve">The Facility provides services for OPD procedures </t>
  </si>
  <si>
    <t>The Facility provides services for Super specialties, as mandated</t>
  </si>
  <si>
    <t xml:space="preserve">The Facility Provides Accident &amp; Emergency Services </t>
  </si>
  <si>
    <t>The Facility Provides Intensive care Services</t>
  </si>
  <si>
    <t>The Facility provides blood bank  and transfusion services</t>
  </si>
  <si>
    <t xml:space="preserve">The Facility provides Reproductive health  Services </t>
  </si>
  <si>
    <t xml:space="preserve">The Facility provides maternal health Services </t>
  </si>
  <si>
    <t xml:space="preserve">The Facility provides Newborn health  Services </t>
  </si>
  <si>
    <t>Management of low birth weight infants &lt;1800 gm and preterm</t>
  </si>
  <si>
    <t xml:space="preserve">Prevention of infection including management of newborn sepsis </t>
  </si>
  <si>
    <t xml:space="preserve">Management of Neonatal Jaundice </t>
  </si>
  <si>
    <t>Phototherapy for new born</t>
  </si>
  <si>
    <t>ETAT , Resuscitation</t>
  </si>
  <si>
    <t xml:space="preserve">Lactation support &amp; Management Services </t>
  </si>
  <si>
    <t xml:space="preserve">The Facility provides child health Services </t>
  </si>
  <si>
    <t xml:space="preserve">The Facility provides adolescent health Services </t>
  </si>
  <si>
    <t xml:space="preserve">The Facility provides Radiology Services </t>
  </si>
  <si>
    <t xml:space="preserve">The Facility Provides Laboratory Services </t>
  </si>
  <si>
    <t>Facility provides other diagnostic services, as mandated</t>
  </si>
  <si>
    <t xml:space="preserve">The facility provides services under National Programme for prevention and  control of Blindness as per guidelines </t>
  </si>
  <si>
    <t>Display of  information for education of mother /relatives</t>
  </si>
  <si>
    <t xml:space="preserve">Services are delivered in manners that are sensitive to gender, religious, social and cultural needs and there are no barrier on account of physical access, language, cultural or social status. </t>
  </si>
  <si>
    <t>Facility has defined and established grievance redressal system in place</t>
  </si>
  <si>
    <t>Availability of Free drop back, availability of Free referral vehicle/Ambulance services</t>
  </si>
  <si>
    <t>Availability of free stay &amp; Diet to mother</t>
  </si>
  <si>
    <t xml:space="preserve">System of reimbursement exist in case any expenditure incurred  in the treatment </t>
  </si>
  <si>
    <t>Availability adequate waiting area for patient relatives</t>
  </si>
  <si>
    <t xml:space="preserve">Receiving room with examination area  </t>
  </si>
  <si>
    <t xml:space="preserve">Dedicated space for support services </t>
  </si>
  <si>
    <t xml:space="preserve">SNCU has system in place to call mother's of baby for feeding </t>
  </si>
  <si>
    <t xml:space="preserve">Doctors duty room Unit stores &amp; Side Lab </t>
  </si>
  <si>
    <t>Availability of adequate patient care units as per case load</t>
  </si>
  <si>
    <t>SNCU is easily accessible from labour room, maternity ward and obstetric OT</t>
  </si>
  <si>
    <t xml:space="preserve">Facility ensures the physical safety of the infrastructure. </t>
  </si>
  <si>
    <t>SNCU  does not have temporary connections and loosely hanging wires</t>
  </si>
  <si>
    <t xml:space="preserve">Switch Boards other electrical installations are intact </t>
  </si>
  <si>
    <t xml:space="preserve">SNCU has  mechanism for periodical check / test of all electrical installation  by competent electrical Engineer </t>
  </si>
  <si>
    <t>SNCU has system for power audit of unit at defined intervals and records of same is maintained</t>
  </si>
  <si>
    <t xml:space="preserve">10 central Voltage stabilize outlets are available with each warmer in main SNCU, Step down area and triage room </t>
  </si>
  <si>
    <t>SNCU has earthling system available</t>
  </si>
  <si>
    <t xml:space="preserve">Floors of the SNCU are non slippery and even </t>
  </si>
  <si>
    <t>Windows/ ventilators if any are intact and sealed</t>
  </si>
  <si>
    <t xml:space="preserve">Facility has established program for fire safety and other disaster </t>
  </si>
  <si>
    <t>SNCU  has sufficient fire  exit to permit safe escape to its occupant at time of fire</t>
  </si>
  <si>
    <t>SNCU has provision of  Smoke and heat detector &amp; fire alarm</t>
  </si>
  <si>
    <t>SNCU  has electrical and automatic fire alarm system or alarm system sounded by actuation of any automatic fire extinguisher</t>
  </si>
  <si>
    <t>Availability of fulltime Paediatrician</t>
  </si>
  <si>
    <t>At least one paediatrician/ FBNC trained medical officer per shift</t>
  </si>
  <si>
    <t xml:space="preserve">Availability of Nursing staff  </t>
  </si>
  <si>
    <t>3 per shift</t>
  </si>
  <si>
    <t>Availability technician for side lab</t>
  </si>
  <si>
    <t>Availability of SNCU support staff</t>
  </si>
  <si>
    <t>Availability of sanitary staff and ayahs,  Security staff  &amp; data entry operator</t>
  </si>
  <si>
    <t xml:space="preserve">Availability of Antibiotics </t>
  </si>
  <si>
    <t xml:space="preserve">Availability of analgesics and antipyretics </t>
  </si>
  <si>
    <t>Paracetamol</t>
  </si>
  <si>
    <t>Availability of syringes and IV Sets /tubes</t>
  </si>
  <si>
    <t>Availability of diagnostic instruments for side laboratory</t>
  </si>
  <si>
    <t>Functional Patient care  units</t>
  </si>
  <si>
    <t>Availability of furniture  &amp; fixture</t>
  </si>
  <si>
    <t>Cupboard, nursing counter, table for preparation of medicines, chair, furniture at breast feeding room,   X ray view box.</t>
  </si>
  <si>
    <t>Facility based New Born Care (FBNC) training</t>
  </si>
  <si>
    <t>To all Medical Officers and Nursing Staff posted at SNCU</t>
  </si>
  <si>
    <t>Adequate Illumination patient care unit  &amp; nursing station</t>
  </si>
  <si>
    <t>Visitor policy is defined &amp; implemented</t>
  </si>
  <si>
    <t>SNCU has system to control temperature and humidity and record of same is maintained</t>
  </si>
  <si>
    <t>SNCU has procedure to check the  temperature of radiant warmer ,phototherapy units, baby incubators  etc.</t>
  </si>
  <si>
    <t>Each equipment used should have servo controlled devices for heat control with cut off to limit increase in temperature of radiant warmers beyond a certain temperature or warning mechanism for sounding alert/alarm when temp increases beyond certain limits</t>
  </si>
  <si>
    <t>SNCU has system of switching off light when not performing any activity /at night</t>
  </si>
  <si>
    <t xml:space="preserve">Exterior &amp; Interior  of the  facility building is maintained appropriately </t>
  </si>
  <si>
    <t>No condemned/Junk material in the SNCU</t>
  </si>
  <si>
    <t xml:space="preserve">Availability  of Centralized /local piped Oxygen and vacuum supply </t>
  </si>
  <si>
    <t>Nutritional assessment of patient done specially for mother of admitted baby</t>
  </si>
  <si>
    <t>Verification of outsourced services (cleaning/ Dietary/Laundry/Security/Maintenance)  provided are done by designated in-house staff</t>
  </si>
  <si>
    <t>Admission criteria for SNCU is defined &amp; followed</t>
  </si>
  <si>
    <t>There is no delay in admission of patient</t>
  </si>
  <si>
    <t xml:space="preserve">Time of admission is recorded in patient record, Admission is done by written order of a qualified doctor </t>
  </si>
  <si>
    <t xml:space="preserve">Initial assessment of all admitted patient done  as per standard protocols 
 </t>
  </si>
  <si>
    <t>There is fixed schedule for assessment of stable patients  &amp; critical patients</t>
  </si>
  <si>
    <t>There is procedure of taking   over of   new born from labour , OT/ Ward to SNCU</t>
  </si>
  <si>
    <t xml:space="preserve">Vital  are monitored for stable &amp; critical patients and recorded periodically </t>
  </si>
  <si>
    <t>Measures are taken to protect new born from any harm</t>
  </si>
  <si>
    <t>Check prescriptions are not written with brand name</t>
  </si>
  <si>
    <t>Maximum dose of high alert drugs are defined and communicated</t>
  </si>
  <si>
    <t>Check for any open single dose vial with leftover content intended to be used later on .In multi dose vials, needle is not left in the septum</t>
  </si>
  <si>
    <t>Fluid, drug &amp; dosages are calculated according to body weight</t>
  </si>
  <si>
    <t>Treatment given is recorded in treatment chart</t>
  </si>
  <si>
    <t>Procedure performed are recorded in BHT</t>
  </si>
  <si>
    <t>Standard Formats are available</t>
  </si>
  <si>
    <t>General order book (GOB), report book, Admission register, lab register, Admission sheet/ bed head ticket, discharge slip, referral slip, referral in/referral out register, Diet register, Linen register, Drug intend register etc</t>
  </si>
  <si>
    <t xml:space="preserve">Discharge is done by a responsible and qualified doctor after assessment </t>
  </si>
  <si>
    <t>There is procedure for clinical follow up of the new born by local CHW  (Community health care worker)/ASHA</t>
  </si>
  <si>
    <t>SNCU has system in place to send communication to CHW/ASHA regarding discharge of baby from SNCU</t>
  </si>
  <si>
    <t>Criteria are defined for endotracheal  intubation</t>
  </si>
  <si>
    <t>Transfer of patient in Ambulance /patient transport vehicle is accompanied by trained medical Practitioner</t>
  </si>
  <si>
    <t xml:space="preserve">SNCU has defined critical values of various lab test </t>
  </si>
  <si>
    <t>SNCU has system for conducting grievance counselling of parents in case of newborns' mortality</t>
  </si>
  <si>
    <t xml:space="preserve">Death note is written as per new born death review guidelines </t>
  </si>
  <si>
    <t>Triage, Assessment &amp; Management of newborns having 
emergency signs are done as per guidelines</t>
  </si>
  <si>
    <t>Staff is aware of emergency signs in Sick new born &amp; action required</t>
  </si>
  <si>
    <t>Staff is aware of priority signs in Sick new born &amp; action required</t>
  </si>
  <si>
    <t>Staff is aware of non urgent signs signs in Sick new born &amp; action required</t>
  </si>
  <si>
    <t>Precautions are taken to protect LBW baby from hypothermia</t>
  </si>
  <si>
    <t xml:space="preserve">Management of neonatal asphyxia is done as per guidelines </t>
  </si>
  <si>
    <t xml:space="preserve">Management of jaundice is done as per guidelines </t>
  </si>
  <si>
    <t>Check normogram is available &amp; practiced for new born more than 35 week</t>
  </si>
  <si>
    <t>For new born &lt;35 week</t>
  </si>
  <si>
    <t xml:space="preserve">Management of sepsis is done as per guidelines </t>
  </si>
  <si>
    <t>Staff is aware of  signs of neonatal sepsis</t>
  </si>
  <si>
    <t>The response to treatment is monitored</t>
  </si>
  <si>
    <t>Gavage feeding, katori-spoon feeding /paladai feeding/ gastric tube</t>
  </si>
  <si>
    <t>Surface and environment samples are taken for microbiological surveillance</t>
  </si>
  <si>
    <t xml:space="preserve">Swab are taken from infection prone surfaces </t>
  </si>
  <si>
    <t>There is procedure to report cases of Hospital acquired infection</t>
  </si>
  <si>
    <t>Patients are observed for any sign and symptoms of HAI. HAI reporting formats are available. Staff Know whom to report &amp; action are taken on feed back.</t>
  </si>
  <si>
    <t xml:space="preserve">Clean gloves are available at point of use </t>
  </si>
  <si>
    <t>Handwashing b/w each patient &amp; change of gloves</t>
  </si>
  <si>
    <t>Availability of Mask  caps &amp; shoe cover</t>
  </si>
  <si>
    <t>Autoclaving of instruments is done as per protocols</t>
  </si>
  <si>
    <t>Ask staff about temperature, pressure and time</t>
  </si>
  <si>
    <t>Autoclaved dressing material &amp; linen are used for SNCU</t>
  </si>
  <si>
    <t>Facility layout ensures separation of routes for clean and dirty items</t>
  </si>
  <si>
    <t>There is separation between in born and out born unit</t>
  </si>
  <si>
    <t>Staff is trained for preparing cleaning solution as per standard procedure</t>
  </si>
  <si>
    <t xml:space="preserve">External foot wares are restricted </t>
  </si>
  <si>
    <t>SNCU has system to maintain  ventilation  and its environment should be dust free</t>
  </si>
  <si>
    <t>Ventilation can be provided in two ways: exhaust only and supply-and-exhaust. Exhaust fans pull stale air out of the unit while drawing fresh air in through cracks, windows or fresh air intakes. Exhaust-only ventilation is a good choice for units that do not have existing ductwork to distribute heated or cooled air</t>
  </si>
  <si>
    <t xml:space="preserve">Disinfection of liquid waste before disposal </t>
  </si>
  <si>
    <t xml:space="preserve">Patient  relative satisfaction survey done on monthly basis </t>
  </si>
  <si>
    <t>Check availability of risk management record/register to identify risk &amp; action taken to address them</t>
  </si>
  <si>
    <r>
      <rPr>
        <sz val="11"/>
        <color theme="1"/>
        <rFont val="Calibri (Body)"/>
      </rPr>
      <t>7</t>
    </r>
    <r>
      <rPr>
        <sz val="11"/>
        <color theme="1"/>
        <rFont val="Calibri"/>
        <family val="2"/>
        <scheme val="minor"/>
      </rPr>
      <t xml:space="preserve"> </t>
    </r>
    <r>
      <rPr>
        <sz val="11"/>
        <color theme="1"/>
        <rFont val="Calibri (Body)"/>
      </rPr>
      <t>basic tools of Quality</t>
    </r>
  </si>
  <si>
    <t>Area of Concern - H Outcome</t>
  </si>
  <si>
    <t>Proportion of female babies admitted</t>
  </si>
  <si>
    <t>Percentage of very low birth weight babies survived</t>
  </si>
  <si>
    <t>No. of very low birth weight babies (&lt; 1200 gm)/No. of Low birth+ Very low birth babies</t>
  </si>
  <si>
    <t>Survival rate</t>
  </si>
  <si>
    <t>Discharge rate</t>
  </si>
  <si>
    <t xml:space="preserve">Antibiotic use rate </t>
  </si>
  <si>
    <t>Average length of stay</t>
  </si>
  <si>
    <t xml:space="preserve">Adverse events are reported </t>
  </si>
  <si>
    <t>Baby theft, wrong drug administration, needle stick injury, absconding patients etc</t>
  </si>
  <si>
    <t xml:space="preserve">NRC Score Card </t>
  </si>
  <si>
    <t xml:space="preserve">Checklist for NRC   </t>
  </si>
  <si>
    <t>Reference no.</t>
  </si>
  <si>
    <t>Measurable Elements</t>
  </si>
  <si>
    <t>Availability of functional NRC</t>
  </si>
  <si>
    <t>Availability of nursing care services 24X7</t>
  </si>
  <si>
    <t>Management of hypoglycaemia as per the  guideline</t>
  </si>
  <si>
    <t>Management of hypothermia as per the  guideline</t>
  </si>
  <si>
    <t>Management  of dehydration in the children with SAM, without shock as per the guideline</t>
  </si>
  <si>
    <t>Management of SAM child with shock as per the guideline</t>
  </si>
  <si>
    <t>Management of infection is done as per the guideline.</t>
  </si>
  <si>
    <t>Management of SAM children less than 6 month</t>
  </si>
  <si>
    <t>Management of SAM in HIV exposed/HIV infected and TB infected children as per the guideline</t>
  </si>
  <si>
    <t>Provision of Therapeutic feeding as per guideline</t>
  </si>
  <si>
    <t>Availability of functional nutritional services</t>
  </si>
  <si>
    <t>Counselling aids are available for education of the mother/care taker</t>
  </si>
  <si>
    <t>Cots in NRC are large enough for stay of mother with child</t>
  </si>
  <si>
    <t xml:space="preserve">NRC has system in place to take informed consent from patient relative whenever required </t>
  </si>
  <si>
    <t>NRC has system in place to provide communication of child condition to parents/ relatives at least once in day</t>
  </si>
  <si>
    <t>NRC has adequate space as per guideline</t>
  </si>
  <si>
    <t xml:space="preserve">Functional toilets  with  running water and flush are available 
</t>
  </si>
  <si>
    <t>Availability of separate  Bathing area and laundry area for mothers</t>
  </si>
  <si>
    <t>Availability of sitting arrangement for patient attendant</t>
  </si>
  <si>
    <t>Availability of nursing station</t>
  </si>
  <si>
    <t xml:space="preserve">Location of nursing station and patients beds  enables easy and direct observation of patients </t>
  </si>
  <si>
    <t>Clean area for mixing intravenous fluids and Medications/ fluid preparation area</t>
  </si>
  <si>
    <t>Availability of breast feeding corner/ Area for expression of breast milk</t>
  </si>
  <si>
    <t>Availability of  dirty utility area</t>
  </si>
  <si>
    <t>Corridor should be 3 meters wide</t>
  </si>
  <si>
    <t>Availability of adequate beds as per case load</t>
  </si>
  <si>
    <t>NRC  does not have temporary connections and loosely hanging wires</t>
  </si>
  <si>
    <t>NRC  has sufficient fire  exit to permit safe escape to its occupant at time of fire</t>
  </si>
  <si>
    <t>NRC has installed fire Extinguisher  that is Class A , Class B, C type or ABC type</t>
  </si>
  <si>
    <t>Availability of Medical officer</t>
  </si>
  <si>
    <t>Availability of 1 Medical officer per 10 bed</t>
  </si>
  <si>
    <t xml:space="preserve">Availability of Nursing staff </t>
  </si>
  <si>
    <t>Availability of 4 Nursing staff for 10 bedded NRC</t>
  </si>
  <si>
    <t>Availability of nutrition counsellor</t>
  </si>
  <si>
    <t>Availability of 1 Nutrition Counsellor for 10 bedded NRC</t>
  </si>
  <si>
    <t>Availability of support staff for NRC</t>
  </si>
  <si>
    <t>Availability of   Sanitary worker &amp; security guard</t>
  </si>
  <si>
    <t xml:space="preserve">Availability of IV Fluids </t>
  </si>
  <si>
    <t>Ringer's lactate solution with 5% glucose,0.45%(half normal) saline with 5% glucose,0.9%saline(for soaking eye pads)</t>
  </si>
  <si>
    <t xml:space="preserve">Availability of other drugs </t>
  </si>
  <si>
    <t>Electrolyte and minerals</t>
  </si>
  <si>
    <t>ORS, Potassium chloride, Magnesium chloride/sulphate, Iron syrup, multivitamin, folic acid, Vitamin A syrup, Zinc sulphate or dispersible Zinc tablets, Glucose(or sucrose)</t>
  </si>
  <si>
    <t>Availability of drugs for management of SAM in HIV exposed</t>
  </si>
  <si>
    <t>Antiretroviral drugs, cotrimoxazole prophylaxis</t>
  </si>
  <si>
    <t>Availability of dressings material</t>
  </si>
  <si>
    <t>Gauze piece and cotton swabs.</t>
  </si>
  <si>
    <t>Cannulas, IV sets, paediatric nasogastric tubes</t>
  </si>
  <si>
    <t xml:space="preserve">Availability of Antiseptic Solutions </t>
  </si>
  <si>
    <t>Antiseptic lotion</t>
  </si>
  <si>
    <t xml:space="preserve">    </t>
  </si>
  <si>
    <t>Glucometer</t>
  </si>
  <si>
    <t>Cooking Gas, Dietary scales (to weigh to 5 gms.), Measuring jars, Electric Blender (or manual whisks),Water Filter,Refrigrator, Utensils (large containers, cooking utensils, feeding cups, saucers, spoons, jugs etc.)</t>
  </si>
  <si>
    <t xml:space="preserve">Availability of patient beds  with accessories </t>
  </si>
  <si>
    <t>Hospital graded mattress, Bed side locker , IVstand, Bed pan, bed rail</t>
  </si>
  <si>
    <t>Availability of toys</t>
  </si>
  <si>
    <t>There is established system of timely  indenting of consumables ,drugs  and food material</t>
  </si>
  <si>
    <t>Food items are stored at recommended temperature</t>
  </si>
  <si>
    <t>Adequate Illumination at nursing station &amp; patient care areas</t>
  </si>
  <si>
    <t xml:space="preserve">Visiting hour are fixed and practiced </t>
  </si>
  <si>
    <t>There is no overcrowding in the wards during to visitors hours</t>
  </si>
  <si>
    <t xml:space="preserve">One female/ family members allowed to stay with the child </t>
  </si>
  <si>
    <t>Temperature control and ventilation in patient care area &amp;in nursing station/duty room</t>
  </si>
  <si>
    <t>Security arrangement in NRC</t>
  </si>
  <si>
    <t>No condemned/Junk material in the NRC</t>
  </si>
  <si>
    <t>NRC has system in place to assess appetite of baby based on their nutritional needs</t>
  </si>
  <si>
    <t>RR/SI/PI</t>
  </si>
  <si>
    <t xml:space="preserve">NRC has system to assess feeding problems of child and provide individual counselling to mother </t>
  </si>
  <si>
    <t xml:space="preserve">NRC has system to access requirement and dose of micronutrient of SAM children as per their age </t>
  </si>
  <si>
    <t>RR/SI/OB</t>
  </si>
  <si>
    <t>Starter diet (F-75) is given to child just after admission.</t>
  </si>
  <si>
    <t>Feeding should begin as soon as possible after admission with ‘Starter diet’ until the child is stabilized</t>
  </si>
  <si>
    <t>Catch up diet is started when child is clinically stable and can tolerate increased energy and protein intake .Quantity of catch up diet  given is equal to Quantity of starter diet given in stabilization phase</t>
  </si>
  <si>
    <t>F-75 and F-100 made as per the guideline.</t>
  </si>
  <si>
    <t>The cook prepare special diet for children  under the supervision of the Nutrition counsellor.</t>
  </si>
  <si>
    <t>Check raw material is kept in closed air tight containers</t>
  </si>
  <si>
    <t>Check all  perishable items are kept   refrigerator</t>
  </si>
  <si>
    <t>NRC has system to monitor  the amount of food served to baby as per guideline</t>
  </si>
  <si>
    <t>NRC has system to monitor  the amount of feed left over as per guideline</t>
  </si>
  <si>
    <t>Admission criteria for NRC is defined &amp; followed</t>
  </si>
  <si>
    <t xml:space="preserve">NRC has established criteria for re admission </t>
  </si>
  <si>
    <t>Procedure cope with surplus patient load</t>
  </si>
  <si>
    <t>There is fixed schedule for reassessment by Medical Officer/Nutrition Counsellor</t>
  </si>
  <si>
    <t>Vulnerable patients are identified and measures are taken to protect them from any harm</t>
  </si>
  <si>
    <t>Fluid and drug dosages are calculated according to body weight</t>
  </si>
  <si>
    <t>Patient  is counselled for self drug administration.</t>
  </si>
  <si>
    <t xml:space="preserve">NRC has established criteria for discharge of the patient </t>
  </si>
  <si>
    <t xml:space="preserve">There is procedure for clinical follow up of the child  for assessment and monitoring of growth and development till the child recovers completely </t>
  </si>
  <si>
    <t xml:space="preserve">Counselling of mothers/caregiver before discharge </t>
  </si>
  <si>
    <t xml:space="preserve">NRC has critical values of various lab test </t>
  </si>
  <si>
    <t>Paediatric  blood bags are available</t>
  </si>
  <si>
    <t>Blood transfusion of SAM child is done as per standard Guideline</t>
  </si>
  <si>
    <t>Blood transfusion is required (1) Hb is less than 4 g/dl (2) or if there is respiratory distress and Hb is between 4 and 6 g/dl.</t>
  </si>
  <si>
    <t>Staff is aware of conditions in which blood transfusion is not done/repeated</t>
  </si>
  <si>
    <t xml:space="preserve">Death of admitted child is adequately recorded and communicated </t>
  </si>
  <si>
    <t>(1) Treat /Prevent Hypoglycaemia (2) treat and prevent Hypothermia (3) treat and prevent dehydration (4) Correct electrolyte imbalance (5) treat/ prevent infection (6) Correct micro nutrient deficiency (7) Start cautious diet (8) Achieve catch up growth (9) Provide sensory stimulation and emotional support (10) Prepare follow up after recovery</t>
  </si>
  <si>
    <t xml:space="preserve">Management of children presenting diarrhoea is done per  guidelines </t>
  </si>
  <si>
    <t xml:space="preserve">Toys washed regularly, and after each child uses </t>
  </si>
  <si>
    <t xml:space="preserve">Check for decontamination and washing of toys </t>
  </si>
  <si>
    <t>F 5.5</t>
  </si>
  <si>
    <t>Total admissions</t>
  </si>
  <si>
    <t xml:space="preserve">Bed Occupancy Rate   </t>
  </si>
  <si>
    <t>Proportion of admissions by gender</t>
  </si>
  <si>
    <t>ME H1.2.</t>
  </si>
  <si>
    <t xml:space="preserve">Bed Turnover Rate </t>
  </si>
  <si>
    <t xml:space="preserve">Discharge Rate </t>
  </si>
  <si>
    <t>Defaulter rate</t>
  </si>
  <si>
    <r>
      <t>Acceptable-</t>
    </r>
    <r>
      <rPr>
        <sz val="11"/>
        <color theme="1"/>
        <rFont val="Arial"/>
        <family val="2"/>
      </rPr>
      <t>&lt;15%
Not Acceptable-&gt;25%</t>
    </r>
  </si>
  <si>
    <t>Relapse rate</t>
  </si>
  <si>
    <t>Average length of stay in (weeks)</t>
  </si>
  <si>
    <r>
      <t xml:space="preserve">Acceptable- </t>
    </r>
    <r>
      <rPr>
        <sz val="11"/>
        <color theme="1"/>
        <rFont val="Arial"/>
        <family val="2"/>
      </rPr>
      <t xml:space="preserve">1-4 week
Not Acceptable-&lt;1 and &gt;6 </t>
    </r>
  </si>
  <si>
    <t>Death rate following discharge from NRC</t>
  </si>
  <si>
    <t>Acceptable- &lt;5%  Not Acceptable- &gt;15%</t>
  </si>
  <si>
    <t>Recovery rate</t>
  </si>
  <si>
    <t>Acceptable- &gt;75%                       Not Acceptable- &lt;50%</t>
  </si>
  <si>
    <t xml:space="preserve"> wrong drug administration, needle stick injury, absconding patients etc</t>
  </si>
  <si>
    <t xml:space="preserve">H </t>
  </si>
  <si>
    <t>SNCU has side lab /Linkage for laboratory investigation.</t>
  </si>
  <si>
    <t xml:space="preserve">Numbering, main department and internal sectional signage, Restricted area signage displayed. Directional signages are given from the entry of the facility </t>
  </si>
  <si>
    <t xml:space="preserve">Necessary Information regarding services provided is displayed </t>
  </si>
  <si>
    <t xml:space="preserve"> </t>
  </si>
  <si>
    <t xml:space="preserve">Check all information for patients/ visitors are available in local language </t>
  </si>
  <si>
    <t xml:space="preserve">Check all services including  drugs, consumables, diagnostics and blood are  provided free of cost </t>
  </si>
  <si>
    <t xml:space="preserve">Declaration is taken from parent's/ guardian of the LAMA patient </t>
  </si>
  <si>
    <t>Adequate space in SNCU without cluttering</t>
  </si>
  <si>
    <t>The floor of the SNCU complex is made of  anti-skid material.</t>
  </si>
  <si>
    <t xml:space="preserve">Check objective checklist has been prepared for assessing competence of doctors, nurses and paramedical staff based on job description defined for each cadre of staff. </t>
  </si>
  <si>
    <t>NRP module training for updated protocols of neonatal resuscitation</t>
  </si>
  <si>
    <t>To all Medical Officers and Nursing Staff posted at SNCU
-4 days class room training followed by 14 days observership at recognized collaborating centre</t>
  </si>
  <si>
    <t>Check training records</t>
  </si>
  <si>
    <t xml:space="preserve">SNCU staff is provided with refresher training </t>
  </si>
  <si>
    <t xml:space="preserve">Check with training records the SNCU staff have been provided refresher training  at least once in every 12 month on care of  normal and sick newborn at time of birth &amp; beyond &amp; Breast feeding  support </t>
  </si>
  <si>
    <t>Staff is skilled for cleaning, inspection &amp; trouble shooting of the  equipment malfunction</t>
  </si>
  <si>
    <t>Check operating and trouble shooting instructions of equipment are available in SNCU</t>
  </si>
  <si>
    <t xml:space="preserve">There is established system of timely  indenting of consumables and drugs </t>
  </si>
  <si>
    <t xml:space="preserve">Stock level are daily updated
Requisition are timely placed well before reaching the stock out level.                  
Check with stock and indent registers. </t>
  </si>
  <si>
    <t xml:space="preserve">Empty and  filled cylinders are labelled and updated </t>
  </si>
  <si>
    <t xml:space="preserve">Empty and filled cylinders are kept separately and labelled, flow meter is working and pressure/ flow rate is updated in the checklist </t>
  </si>
  <si>
    <t xml:space="preserve">Check stock and expenditure register is adequately maintained </t>
  </si>
  <si>
    <t xml:space="preserve">At least once in a week- minimum buffer stock is  maintained. Minimum stock and reorder level are calculated based on consumption in a week accordingly </t>
  </si>
  <si>
    <t xml:space="preserve">Check for temperature charts are maintained and updated periodically. Refrigerators meant for storing drugs should not be used for storing other items such as eatables </t>
  </si>
  <si>
    <r>
      <t>Temperature inside main SNCU should be maintained at (28+/- 2</t>
    </r>
    <r>
      <rPr>
        <vertAlign val="superscript"/>
        <sz val="11"/>
        <color theme="1"/>
        <rFont val="Calibri"/>
        <family val="2"/>
        <scheme val="minor"/>
      </rPr>
      <t>O</t>
    </r>
    <r>
      <rPr>
        <sz val="11"/>
        <color theme="1"/>
        <rFont val="Calibri"/>
        <family val="2"/>
        <scheme val="minor"/>
      </rPr>
      <t>C), round O clock preferably by thermostatic control. Relative humidity of 30-60% should be maintained</t>
    </r>
  </si>
  <si>
    <t>Wall and Ceiling of SNCU is painted and made of white wall tiles, with seamless joint, and extending up to the ceiling.</t>
  </si>
  <si>
    <t xml:space="preserve">All area are clean  with no dirt,grease,littering and cobwebs. Surface of furniture and fixtures are clean </t>
  </si>
  <si>
    <t xml:space="preserve">Check toilet seats, floors, basins etc are clean and water supply with functional cistern has been provided. </t>
  </si>
  <si>
    <t xml:space="preserve">Check for patient care as well as auxiliary areas </t>
  </si>
  <si>
    <t xml:space="preserve">Availability of 24X7 Running water &amp;  hot water facility. </t>
  </si>
  <si>
    <t>Quantity of linen is checked before sending it to laundry. Cleanliness &amp; Quantity of linen is checked received from laundry. Records are maintained</t>
  </si>
  <si>
    <t xml:space="preserve">There is  system to check the cleanliness and Quantity of the linen </t>
  </si>
  <si>
    <t xml:space="preserve">Verbal orders are rechecked before administration. Verbal orders are documented in the case sheet </t>
  </si>
  <si>
    <t xml:space="preserve">Check for TPR chart, Phototherapy chart, any other vital required is monitored </t>
  </si>
  <si>
    <t>Check BHT that drugs are prescribed as per protocols and &amp;Check for rational use of drugs</t>
  </si>
  <si>
    <t xml:space="preserve">Verify case sheets of sample basis </t>
  </si>
  <si>
    <t xml:space="preserve">Administration of medicines done after ensuring right patient, right drugs , right route, right time, Right dose , Right Reason and Right Documentation </t>
  </si>
  <si>
    <t xml:space="preserve">Staff is trained for intubating newborn </t>
  </si>
  <si>
    <t>Staff is aware of indications of correct placement of endotracheal tube</t>
  </si>
  <si>
    <t>SNCU has provision of Ambulances to refer the case to higher centre</t>
  </si>
  <si>
    <t xml:space="preserve">Ambulance has provision/ method for maintenance of Warm chain while referring baby to higher centre </t>
  </si>
  <si>
    <t>Staff is able to identify Low birth weight newborn</t>
  </si>
  <si>
    <r>
      <t>Management of Low birth weight
newborns</t>
    </r>
    <r>
      <rPr>
        <sz val="12"/>
        <color rgb="FFFF0000"/>
        <rFont val="Calibri"/>
        <family val="2"/>
        <scheme val="minor"/>
      </rPr>
      <t xml:space="preserve"> including pre term and Small for gestational age </t>
    </r>
    <r>
      <rPr>
        <sz val="12"/>
        <color theme="1"/>
        <rFont val="Calibri"/>
        <family val="2"/>
        <scheme val="minor"/>
      </rPr>
      <t xml:space="preserve"> as per  guidelines </t>
    </r>
  </si>
  <si>
    <t>Staff is aware of clinical presentation of LBW</t>
  </si>
  <si>
    <t xml:space="preserve">Staff is aware of management protocols of babies &lt; 1800 gm (34 weeks) </t>
  </si>
  <si>
    <t>Check staff is aware of importance of hind milk</t>
  </si>
  <si>
    <t>Comes towards end of feed, rich in fat content and provide more energy . LBW babies with poor weight gain may fed with expressed hind milk.</t>
  </si>
  <si>
    <t xml:space="preserve">Staff is aware of frequency &amp; type  of feeding to LBW </t>
  </si>
  <si>
    <t>Check  guidelines for mode and quantity of providing fluids and feeds to babies is available &amp; followed</t>
  </si>
  <si>
    <t>Check staff skill for various techniques/modes of feeding to LBW</t>
  </si>
  <si>
    <t>Check Growth is monitored in LBW babies</t>
  </si>
  <si>
    <t xml:space="preserve">Babies checked for weight (daily), head circumference( weekly) and length (fort-nightly).
Fenton's growth chart is used for pre term babies.
WHO growth chart is used from corrected age of 40 weeks </t>
  </si>
  <si>
    <t>Check important information like ROP screening and hearing evaluation is given to parents/mother of LBW babies</t>
  </si>
  <si>
    <t>Staff is aware of clinical presentation of asphyxia</t>
  </si>
  <si>
    <t>Grading of hypoxic ischaemic encephalopathy (HIE)  is done &amp; recorded on case sheet</t>
  </si>
  <si>
    <t xml:space="preserve">Clinical monitoring or bed side tests of asphyxiated babies is performed </t>
  </si>
  <si>
    <t xml:space="preserve">(1) Levene's staging for neurological status  
(2) Downe's Score for respiratory status
(3) Cardiovascular status- i.e. heart rate, colour, CRT, peripheral pulses, non- investive BP
(4) Abdominal circumferences- to rule out ileus
(5) Urine output - to check for serum electrolytes, blood urea &amp; serum creatinine
(6) Monitoring of Blood surger  </t>
  </si>
  <si>
    <t>(1) Levene's staging   -every 8hrs 
(2) Downe's Score  -every 2-3 hrs
(3) Cardiovascular status- i.e. heart rate, colour, CRT, peripheral pulses, non- investive BP
(4) Abdominal circumferences- to rule out ileus
(5) Urine output - measured daily-- should not be &lt;1ml/kg/hr 
(6) Monitoring of Blood surger  every 6-8hrs during the first 24 hrs</t>
  </si>
  <si>
    <t>Clinical monitoring is  performed &amp; updated in case sheet at defined intervals</t>
  </si>
  <si>
    <t xml:space="preserve">Discharge &amp; follow up protocols are followed LBW babies </t>
  </si>
  <si>
    <t>Post discharge &amp; follow up advice is given as per protocols</t>
  </si>
  <si>
    <t xml:space="preserve">Staff is skilled to manage neonatal shock </t>
  </si>
  <si>
    <t>Staff is skilled to identify shock</t>
  </si>
  <si>
    <t xml:space="preserve">(1) Unexplained Tachycardia- (HR&gt;160/min)
(2) Capillary refill time (CRT)- &gt;3 seconds </t>
  </si>
  <si>
    <t xml:space="preserve">Gentle pressure is applied by the tip of finger on central part of the body such as chest for 3-5 seconds by slowly counting from 1 to 5. this result in to blanching and area refill &amp; it become pink after the tip of finger is lifted. Normal CRP is &lt;3 sec. A prolonged CRT indicates poor circulation and tissue perfusion. </t>
  </si>
  <si>
    <t>(1) Neonatal Shock
(2) Neonatal Seizures</t>
  </si>
  <si>
    <t>Check:
(1) Improvement in CRT
(2) Decrease in heart rate by at least 10 beats/min.
(3) Improvement in pulse volume and an increase in urine output over next 4-6 hrs (is sign of improvement)</t>
  </si>
  <si>
    <t>(1) Starting dose- 5-10 microgram/kg/min
(2) If no improvement occurs- the dose can be increased by increments of 5 microgram/kg/min every 20-30 min to max of 20microgram/kg/min</t>
  </si>
  <si>
    <t xml:space="preserve">Staff is aware of dose of dopamine </t>
  </si>
  <si>
    <t>Staff is aware of next line of treatment if shock persists after max dose of dopamine</t>
  </si>
  <si>
    <t>Staff is aware of further line of treatment in case baby is unresponsive to shock</t>
  </si>
  <si>
    <t>Staff is aware of therapeutic end points for babies suffering from neonatal shock</t>
  </si>
  <si>
    <t xml:space="preserve"> CRT &lt;3 sec, Normal Heart rate, normal pulse, warm extremities, normal BP and urine output &gt;1ml/kg/hr</t>
  </si>
  <si>
    <t>(1) when baby need respiratory support - as PPV required for 5min or longer
(2) Onset of seizures within 12 hrs- refractory seizures (uncontrolled with phenobarbitone &amp; phenytoin)
(3) Severe HIE &amp; unable to restore oral feeds within 1 week-
(4) Shock unresponsive to vasopressor</t>
  </si>
  <si>
    <t>Staff is aware of causes of neonatal Seizures</t>
  </si>
  <si>
    <t>Staff is skilled to provide treatment of neonate with seizures</t>
  </si>
  <si>
    <t>Staff is aware of 1st and 2nd line ACD along with their doses</t>
  </si>
  <si>
    <t>Staff is able to identify the babies with respiratory distress</t>
  </si>
  <si>
    <t>Staff is aware of common causes of respiratory distress in newborn</t>
  </si>
  <si>
    <t>Detailed antenatal &amp; perinatal history is taken based on causes of respiratory distress &amp; recorded</t>
  </si>
  <si>
    <t>Objective assessment of severity of respiratory distress is done &amp; recorded</t>
  </si>
  <si>
    <t>Using Downe's score and status is recorded in BHT</t>
  </si>
  <si>
    <t xml:space="preserve">(1) All babies with moderate to severe respiratory distress- to identify underlying causes
(2) Babies with mild respiratory distress observed for few hrs- if distress does not settle in 4-6 hrs or baby continues to need supplementary oxygen </t>
  </si>
  <si>
    <t xml:space="preserve">Discharge &amp; follow up advice is given as per  protocols </t>
  </si>
  <si>
    <t>Babies with respiratory distress should be seen 48hrs after discharge, either at hospital or during home visit by ASHA. Counselling of parents for exclusive breastfeeding, temp maintenance and immunization Should be done</t>
  </si>
  <si>
    <t xml:space="preserve">Management of children presenting
with fever, cough or respiratory distress  is done as per guidelines </t>
  </si>
  <si>
    <t xml:space="preserve">Staff is aware of alert sign of  neonatal pathological jaundice </t>
  </si>
  <si>
    <t>Staff is aware of causes of onset of Jaundice within 24 hrs of age</t>
  </si>
  <si>
    <t>Staff is aware of causes of onset of Jaundice after  24 hrs of age</t>
  </si>
  <si>
    <t xml:space="preserve">Staff is aware of Jaundice evaluation protocols </t>
  </si>
  <si>
    <t>Management of Jaundice is done as per protocols</t>
  </si>
  <si>
    <t>SNCU has earmarked triage area</t>
  </si>
  <si>
    <t>Demarcated reception and resuscitation area</t>
  </si>
  <si>
    <t>Appropriate  antibiotics are given according to age and weight of the baby</t>
  </si>
  <si>
    <t>Staff provide antibiotic as per protocols for confirmed meningitis</t>
  </si>
  <si>
    <t>Meconium strained amniotic fluid, meconium aspiration syndrome, Mild respiratory distress, perinatal asphyxia, Asymptomatic neonates with present of 1-2 risk factors of EOS, jaundice and prematurity</t>
  </si>
  <si>
    <t xml:space="preserve">Staff assess the clinical presentation of possible serious bacterial infection among children of 0-59 days </t>
  </si>
  <si>
    <t xml:space="preserve">Management of Possible serious bacterial infections </t>
  </si>
  <si>
    <t>Staff is aware of assessment &amp; grading of hypothermia</t>
  </si>
  <si>
    <r>
      <t xml:space="preserve">Normal Axillary temp- 36.5 -37.5 </t>
    </r>
    <r>
      <rPr>
        <vertAlign val="superscript"/>
        <sz val="11"/>
        <color theme="1"/>
        <rFont val="Calibri"/>
        <family val="2"/>
        <scheme val="minor"/>
      </rPr>
      <t>O</t>
    </r>
    <r>
      <rPr>
        <sz val="11"/>
        <color theme="1"/>
        <rFont val="Calibri"/>
        <family val="2"/>
        <scheme val="minor"/>
      </rPr>
      <t>C
Cold Stress- 36.4- 36</t>
    </r>
    <r>
      <rPr>
        <vertAlign val="superscript"/>
        <sz val="11"/>
        <color theme="1"/>
        <rFont val="Calibri"/>
        <family val="2"/>
        <scheme val="minor"/>
      </rPr>
      <t>O</t>
    </r>
    <r>
      <rPr>
        <sz val="11"/>
        <color theme="1"/>
        <rFont val="Calibri"/>
        <family val="2"/>
        <scheme val="minor"/>
      </rPr>
      <t>C
Moderate Hypothermia- 35.9- 32</t>
    </r>
    <r>
      <rPr>
        <vertAlign val="superscript"/>
        <sz val="11"/>
        <color theme="1"/>
        <rFont val="Calibri"/>
        <family val="2"/>
        <scheme val="minor"/>
      </rPr>
      <t>O</t>
    </r>
    <r>
      <rPr>
        <sz val="11"/>
        <color theme="1"/>
        <rFont val="Calibri"/>
        <family val="2"/>
        <scheme val="minor"/>
      </rPr>
      <t>C
Severe Hypothermia- &lt;32</t>
    </r>
    <r>
      <rPr>
        <vertAlign val="superscript"/>
        <sz val="11"/>
        <color theme="1"/>
        <rFont val="Calibri"/>
        <family val="2"/>
        <scheme val="minor"/>
      </rPr>
      <t>O</t>
    </r>
    <r>
      <rPr>
        <sz val="11"/>
        <color theme="1"/>
        <rFont val="Calibri"/>
        <family val="2"/>
        <scheme val="minor"/>
      </rPr>
      <t xml:space="preserve">C.
Assessment through Axillary temp., Skin temperature (using radiant warmer probe) and Human touch. </t>
    </r>
  </si>
  <si>
    <t xml:space="preserve">Heat loss is minimized by kangaroo-care and a cap on the head and socks on the feet
</t>
  </si>
  <si>
    <t>Start nasal CPAP and/or organize transfer for assisted ventilation</t>
  </si>
  <si>
    <t>Staff is skilled for technique of estimating blood sugar using regent strips in neonates</t>
  </si>
  <si>
    <t xml:space="preserve">Charts/guidelines are readily available &amp; followed in SNCU for estimating glucose infusion rates in neonates </t>
  </si>
  <si>
    <t xml:space="preserve">Check total daily requirement is estimated as per guidelines </t>
  </si>
  <si>
    <t xml:space="preserve">
If there is redness and swelling  seen at any time stop the infusion remove the cannula and establish new IV line in d/f vein </t>
  </si>
  <si>
    <t xml:space="preserve">5%, 10%, 25% Dextrose
Normal saline, Inj. Potassium Chloride 15%, Isolyte-P, distilled water.
Inj. Calcium Gluconate 10%
</t>
  </si>
  <si>
    <t>Availability of Supplements</t>
  </si>
  <si>
    <t>Availability of antiepileptic drugs (AEDs)</t>
  </si>
  <si>
    <t>Lorazepam, Phenytoin and Phenobarbitone</t>
  </si>
  <si>
    <t xml:space="preserve">Inj.Adrenaline (1:10000)
Inj. Naloxone
 Sodium Bicarbonate Injection Aminophylline
 Phenobarbitone (Injection +oral)
 Injection Hydrocortisone,Inj.Dexamethasone, Inj. Phenytoin, Vit K , Caffeine citrate </t>
  </si>
  <si>
    <t xml:space="preserve">Availability of neonatal transport  equipment </t>
  </si>
  <si>
    <t>Check availability of buffer zone beyond the door of SNCU</t>
  </si>
  <si>
    <t xml:space="preserve"> Hand washing sink is wide and deep enough to prevent splashing and retention of water</t>
  </si>
  <si>
    <t xml:space="preserve">Availability of elbow operated taps </t>
  </si>
  <si>
    <t>Check each person enter SNCU after hand washing &amp; gowning</t>
  </si>
  <si>
    <t>Isolation and barrier nursing procedure are followed  for septic cases</t>
  </si>
  <si>
    <t>Entry in SNCU is restricted</t>
  </si>
  <si>
    <t>Check there is no overcrowding inside the SNCU.
Hospital staff without having a valid reason are not allowed in SNCU</t>
  </si>
  <si>
    <t xml:space="preserve">Unidirectional mopping from inside out. Use of three bucket system for mopping.
</t>
  </si>
  <si>
    <t>Walls &amp; sinks are cleaned as per schedule</t>
  </si>
  <si>
    <t xml:space="preserve">Mopping of SNCU is done as per schedule </t>
  </si>
  <si>
    <t>Autoclaving/Chemical  Sterilization</t>
  </si>
  <si>
    <t>Disinfection of instruments is done as per protocols</t>
  </si>
  <si>
    <t>Check dedicated closed bin is kept for storage of dirty linen</t>
  </si>
  <si>
    <t>High risk identification checklist is available &amp; filled at time of discharge</t>
  </si>
  <si>
    <t>There is an established procedure for patients who wish to leave hospital against medical advice or refuse to receive specific  treatment</t>
  </si>
  <si>
    <t xml:space="preserve">Discharge summary adequately mentions patient clinical condition, treatment given and follow up </t>
  </si>
  <si>
    <t>Follow up plan  for assessment &amp; specific interventions is scheduled  after discharge of high risk babies</t>
  </si>
  <si>
    <t>Check suggested schedule along with follow up protocols is available &amp; used</t>
  </si>
  <si>
    <t>Provision for follow up of high risk babies discharged from the SNCU `</t>
  </si>
  <si>
    <t>Bad news/adverse event/ poor prognosis are disclosed in quite &amp; private setting</t>
  </si>
  <si>
    <t xml:space="preserve">New born death are recorded as per CDR guideline. Death note including efforts done for resuscitation is noted in patient record.
 Death summary is given to patient attendant quoting the immediate cause and underlying cause if possible </t>
  </si>
  <si>
    <t xml:space="preserve">(1) Provide clear &amp; honest information in supporting &amp; caring manner 
(2) Avoid negative comments about parents, referring physician. 
(3) There is a procedure to allow parents to observe patient in last hours </t>
  </si>
  <si>
    <t>Parent's consent is taken if autopsy required</t>
  </si>
  <si>
    <t>SNCU promotes initiation of breastfeeding within half an hour after birth</t>
  </si>
  <si>
    <t>Check colostrum is given to baby &amp; staff is aware of its importance</t>
  </si>
  <si>
    <t>(1) By counting no. of wet diapers per day (6-8 time/day)
(2) Weight gain (20-30 gm a day in 1st 3-4 months after regaining birthweight</t>
  </si>
  <si>
    <t xml:space="preserve">
Check process in place to assess the milk intake among admitted  babies </t>
  </si>
  <si>
    <t>Check with mother when she has provided breastmilk to baby after delivery</t>
  </si>
  <si>
    <t xml:space="preserve">Check with mother if she has been taught/ guided to position &amp; attach the baby </t>
  </si>
  <si>
    <t>(1) Baby's body is well supported
(2) The head, neck &amp; body of baby are kept in same plane
(3) Entire body of baby faces the mother
(4) Baby's abdomen touches mother's abdomen</t>
  </si>
  <si>
    <t>Check records are maintained to monitor  intake of babies</t>
  </si>
  <si>
    <t>Staff is aware  &amp; practice assisted feeding  techniques for babies unable to take feed</t>
  </si>
  <si>
    <t>SNCU provides extra support to establish breastfeeding in mother's having pre term &amp; LBW babies</t>
  </si>
  <si>
    <t>Ask mother how often she visits her baby in SNCU</t>
  </si>
  <si>
    <t xml:space="preserve">Check mothers are encouraged to learn milk expression </t>
  </si>
  <si>
    <t>SNCU has provision to collection, &amp; storage breast milk</t>
  </si>
  <si>
    <t xml:space="preserve">SNCU has functional referral linkage with DEIC </t>
  </si>
  <si>
    <t>Check SNCU has linkage with Comprehensive lactation management centre</t>
  </si>
  <si>
    <t xml:space="preserve">Inhouse or outsourced for ensuring breastmilk to the babies
</t>
  </si>
  <si>
    <t>SNCU has documented breastfeeding policy</t>
  </si>
  <si>
    <t>SNCU has documented procedure for general patient care processes</t>
  </si>
  <si>
    <t>SNCU has documented procedure for specific processes to the department</t>
  </si>
  <si>
    <t>SNCU has documented procedure for quality management &amp; improvement</t>
  </si>
  <si>
    <t>Counselling, Storage, promotion &amp; support for optimal feeding practices</t>
  </si>
  <si>
    <t xml:space="preserve">Identification of the New born for Birth Defects &amp; referral for management </t>
  </si>
  <si>
    <t xml:space="preserve">SNCU has system in place to involve patient /relatives in decision making as per Family Participatory guidelines </t>
  </si>
  <si>
    <t xml:space="preserve">Check availability of beds, bathing facility, toilets and diet supply </t>
  </si>
  <si>
    <t>As per family participatory care guidelines</t>
  </si>
  <si>
    <t xml:space="preserve">
SNCU has system to control &amp; monitor sound level </t>
  </si>
  <si>
    <t xml:space="preserve">Check linen is  clean, stains free &amp; not torn. 
</t>
  </si>
  <si>
    <t>Breastfeeding, KMC, cleaning of baby can be undertaken by trained parent/attendant under the supervision of doctor/ nurse</t>
  </si>
  <si>
    <t>(1) Check with mother how frequently she breastfed her admitted baby ( At least 8 times per day (EBM or DHM)
(2) No formula feeding unless prescribed by doctor</t>
  </si>
  <si>
    <t>Only parents who follow the hygiene practices are allowed to provide care to their sick newborn</t>
  </si>
  <si>
    <t>Staff, visitors and parent/attendants</t>
  </si>
  <si>
    <t>Mother's/parents are allowed to entre SNCU after gowning only</t>
  </si>
  <si>
    <t>No. of FPC sessions conducted in a month</t>
  </si>
  <si>
    <t>FPC register</t>
  </si>
  <si>
    <t>Staff is aware and follow management protocols of hyperthermia</t>
  </si>
  <si>
    <t xml:space="preserve">The facility provides paediatric services </t>
  </si>
  <si>
    <r>
      <rPr>
        <sz val="11"/>
        <color theme="1"/>
        <rFont val="Calibri"/>
        <family val="2"/>
        <scheme val="minor"/>
      </rPr>
      <t>SI/RR</t>
    </r>
  </si>
  <si>
    <t xml:space="preserve">The facility provides child health Services </t>
  </si>
  <si>
    <t>Counselling services to mothers for IYCF practices</t>
  </si>
  <si>
    <t xml:space="preserve">The facility provides laboratory services </t>
  </si>
  <si>
    <t xml:space="preserve">NRC has facility /linkage for laboratory investigation </t>
  </si>
  <si>
    <t>Availability/linkage for laundry services</t>
  </si>
  <si>
    <t xml:space="preserve">Availability of security guard </t>
  </si>
  <si>
    <t>Inhouse/outsourced (shared with main hospital)</t>
  </si>
  <si>
    <t>SI/ RR</t>
  </si>
  <si>
    <t xml:space="preserve">Availability  departmental signage </t>
  </si>
  <si>
    <t>Service available at  NRC are displayed , Visiting hours and visitor policy are displayed, Contact information, Entitlement under JSSK and RBSK are displayed</t>
  </si>
  <si>
    <t xml:space="preserve">Name of doctor and Nurse on duty  are displayed and updated. Contact details of referral transport / ambulance displayed </t>
  </si>
  <si>
    <t xml:space="preserve">
Display of  information for education of mother /care taker</t>
  </si>
  <si>
    <t>Display of pictorial  information/ chart regarding expression of milk, management of SAM, Breastfeeding, kangaroo care, Preparation of appropriate feed, Hand hygiene</t>
  </si>
  <si>
    <t>Flip charts, AV material etc.</t>
  </si>
  <si>
    <t>Discharge summary  is given to the patient</t>
  </si>
  <si>
    <t>Check discharge summary provides
1. Information on follow up
2. Diet to be followed at home 
3. Contact number for emergency
4. Collaboration for community based care</t>
  </si>
  <si>
    <t>Check Paediatric size cots are not used, As mother/ care giver has to stay along with baby through out the treatment days</t>
  </si>
  <si>
    <t>Availability of Wheel chair /stretcher for easy Access to NRC</t>
  </si>
  <si>
    <t>Availability of ramps and railing</t>
  </si>
  <si>
    <r>
      <t>Privacy is</t>
    </r>
    <r>
      <rPr>
        <sz val="11"/>
        <rFont val="Calibri"/>
        <family val="2"/>
        <scheme val="minor"/>
      </rPr>
      <t xml:space="preserve"> maintained at breast feeding area / Corner</t>
    </r>
  </si>
  <si>
    <t xml:space="preserve">1. Screens / curtains are provided at breastfeeding area/ corner
2. Check all the windows are fitted with frosted glass or curtains have been provided 
</t>
  </si>
  <si>
    <t>No information regarding patient's identity and details are unnecessary displayed on records</t>
  </si>
  <si>
    <t>Specially HIV or any such cases</t>
  </si>
  <si>
    <t>Check that staff is not providing care in undignified manner such as yelling, scolding , shouting, blaming and using abusive language etc</t>
  </si>
  <si>
    <t xml:space="preserve">HIV status of neonate/ infant is not disclosed except to staff that is directly involved in care </t>
  </si>
  <si>
    <t>PI/ OB</t>
  </si>
  <si>
    <t xml:space="preserve">Check if HIV status  is not displayed  / written at bed side </t>
  </si>
  <si>
    <t>General Consent is taken before admission</t>
  </si>
  <si>
    <t xml:space="preserve">Availability of complaint box and  process for grievance re addressal is displayed </t>
  </si>
  <si>
    <t>Indoor treatment  is provided  free of cost</t>
  </si>
  <si>
    <t xml:space="preserve">Availability of free stay &amp; transport </t>
  </si>
  <si>
    <t xml:space="preserve">Availability of Free referral vehicle/Ambulance services. </t>
  </si>
  <si>
    <t>For both mother &amp; baby</t>
  </si>
  <si>
    <t>NRC has system to provide  Wage compensation to mother/caregiver for the duration of the stay at NRC</t>
  </si>
  <si>
    <t xml:space="preserve"> As per basic daily wages of the state</t>
  </si>
  <si>
    <t>Dedicated attached Bathrooms and Toilets for Mothers</t>
  </si>
  <si>
    <t>NRC has designated  play area and counselling room/ area  in proximity to NRC ward</t>
  </si>
  <si>
    <t>Enough space for cooking, feeding and demonstration</t>
  </si>
  <si>
    <t xml:space="preserve">Check availability of functional telephone and intercom connections </t>
  </si>
  <si>
    <t xml:space="preserve"> 
1.  Check no two children are treated at one bed
2. Check for provision of extra beds  to manage surplus load.</t>
  </si>
  <si>
    <t>Check NRC is in proximity with Paediatric/ inpatient facility</t>
  </si>
  <si>
    <t xml:space="preserve">(1) Switch Boards other electrical installations are intact.
(2) Check adequate power outlets have been provided as per requirement  </t>
  </si>
  <si>
    <t>Minimize the growth of microorganisms &amp; Wire mesh to reduce the entry of mosquito and fly</t>
  </si>
  <si>
    <r>
      <t>Check the fire exits are clearly visible and routes to reach exit are clearly marked. Check there is no obstruction in the route of fire exits.</t>
    </r>
    <r>
      <rPr>
        <sz val="11"/>
        <color rgb="FFFF0000"/>
        <rFont val="Calibri"/>
        <family val="2"/>
        <scheme val="minor"/>
      </rPr>
      <t xml:space="preserve"> </t>
    </r>
    <r>
      <rPr>
        <sz val="11"/>
        <rFont val="Calibri"/>
        <family val="2"/>
        <scheme val="minor"/>
      </rPr>
      <t xml:space="preserve">Staff is aware of assembly points  </t>
    </r>
  </si>
  <si>
    <t>Staff is aware of RACE (Rescue, Alarm, Confine  &amp; Extinguish) &amp;                                  
PASS (Pull, Aim, Squeeze &amp; Sweep)</t>
  </si>
  <si>
    <t>1. Availability of one cook cum care taker.
2. Availability of 1 Medical Social Worker</t>
  </si>
  <si>
    <t>Emergency Drug tray is maintained</t>
  </si>
  <si>
    <t>Cupboard, nursing counter, table for preparation of medicines, chair.</t>
  </si>
  <si>
    <t>Washable toys such as puzzles, blocks, stacking bottle tops etc</t>
  </si>
  <si>
    <t xml:space="preserve"> All medical officer &amp; nurses </t>
  </si>
  <si>
    <t>Training on IYCF</t>
  </si>
  <si>
    <t xml:space="preserve">Refresher training </t>
  </si>
  <si>
    <t xml:space="preserve">Check staff is aware of Contact details of  the agencies/ person responsible for maintenance </t>
  </si>
  <si>
    <t xml:space="preserve">(1) Stock level are daily updated
(2) Requisition are timely placed based on consumption  pattern
</t>
  </si>
  <si>
    <t xml:space="preserve"> Flow meter , humidifier, key &amp; updated data sheet is available with in use cylinders</t>
  </si>
  <si>
    <t xml:space="preserve">No expired drug found </t>
  </si>
  <si>
    <t>Check drug sub store &amp; emergency tray</t>
  </si>
  <si>
    <t>. Minimum stock and reorder level are calculated based on consumption
Minimum buffer stock is  maintained all the time</t>
  </si>
  <si>
    <t xml:space="preserve">Check for temperature charts are maintained and updated periodically
Refrigerators meant for storing drugs should not be used for storing eatables </t>
  </si>
  <si>
    <t>There is no overcrowding in the NRC</t>
  </si>
  <si>
    <t>Room kept between 25° - 30° C (to the extent possible).
Fans/ Air conditioning/Heating/Exhaust/Ventilators as per environment condition and requirement</t>
  </si>
  <si>
    <t>Check availability of blankets to cover the children</t>
  </si>
  <si>
    <t>NRC has system for using identification  tags for babies</t>
  </si>
  <si>
    <t>Functional CCTV is installed (may be shared with main hospital)</t>
  </si>
  <si>
    <t xml:space="preserve"> Check Exterior is well plastered, painted/ whitewashed in uniform colour</t>
  </si>
  <si>
    <t xml:space="preserve">Interior walls of NRC are brightly painted and decorated </t>
  </si>
  <si>
    <t xml:space="preserve">Toilets &amp;  Bathrooms are clean </t>
  </si>
  <si>
    <t>Patients beds are intact and  without rust and mattress are clean and intact</t>
  </si>
  <si>
    <t xml:space="preserve">Observe for any signs for rusting or accumulation of dirt/ grease/ encrusted body fluid </t>
  </si>
  <si>
    <t xml:space="preserve">Open areas around NRC is well maintained </t>
  </si>
  <si>
    <t>Check of any obsolete article including equipment, instrument, records etc</t>
  </si>
  <si>
    <r>
      <t>No lizard, cockroach, mosquito, flies, rats, bird nest</t>
    </r>
    <r>
      <rPr>
        <sz val="11"/>
        <rFont val="Calibri"/>
        <family val="2"/>
        <scheme val="minor"/>
      </rPr>
      <t xml:space="preserve"> etc. in NRC</t>
    </r>
  </si>
  <si>
    <t xml:space="preserve">Check for 24X7 availability of power backup including  dedicated UPS and emergency light </t>
  </si>
  <si>
    <t>Staff is aware of pre requisite of appetite test</t>
  </si>
  <si>
    <t>(1) Do the test in a separate quiet area.
(2) Explain to the mother/caregiver how the test will be done.
(3) Ensure  mother/caregiver  wash her hands.
(4) Ensure  mother sits comfortably with the child on her lap and offers therapeutic food.
(5) The child should not have taken any food for the last 2 hrs.
(6)The child must not be forced to take the food offered.
When the child has finished, the amount taken is  measured.</t>
  </si>
  <si>
    <t>Counselling is done by nutrition counsellor as per feeding recommendations of IMNCI guidelines</t>
  </si>
  <si>
    <t xml:space="preserve">Catch up diet (F-100) is started once child is clinically started   </t>
  </si>
  <si>
    <t xml:space="preserve">Reference Charts are followed to decide volume of starter &amp; catch up diet </t>
  </si>
  <si>
    <t>F-75 and F-100 refers to the specific combination of calories proteins, electrolytes and minerals that is given  to children with SAM</t>
  </si>
  <si>
    <t>Check any system to  record left over feed</t>
  </si>
  <si>
    <t xml:space="preserve">Availability of Blankets, draw sheet, pillow with pillow cover and mackintosh
</t>
  </si>
  <si>
    <t>Check extra sets are provided to the bed in case they get soiled</t>
  </si>
  <si>
    <t>Linen is checked for stains as well as ensured it is not torn.</t>
  </si>
  <si>
    <t>Updated copy of IMS Act is available</t>
  </si>
  <si>
    <t>SI/ OB</t>
  </si>
  <si>
    <t xml:space="preserve">No information, counselling and educational material is provided to mothers and families on Formula Feed for children </t>
  </si>
  <si>
    <t xml:space="preserve"> Unique  identification number  &amp; patient demographic records are generated  </t>
  </si>
  <si>
    <t xml:space="preserve">Check for that patient demographics like Name, age, Sex,  UID no. &amp; Chief complaint, etc. are recorded during  admission </t>
  </si>
  <si>
    <t>NRC has established protocols for return after default</t>
  </si>
  <si>
    <t>1. Admission is done by written order of a qualified doctor.
2. Time of admission is recorded in patient record.
3. There is no delay in  transfer of patient to respective department once admission is confirmed</t>
  </si>
  <si>
    <t>1. Check for provision of extra beds 
2. Check no two children are treated at one bed</t>
  </si>
  <si>
    <t>Check BHT is updated after every reassessment</t>
  </si>
  <si>
    <t>RR/ SI</t>
  </si>
  <si>
    <t>Advance communication is done with higher centre</t>
  </si>
  <si>
    <t>(1) Check for referral cards filled from lower facilities. 
(2) ANM of nearby PHC/HWC is informed about discharge for follow ups</t>
  </si>
  <si>
    <t>Check for treatment chart are updated and drugs given are marked. Co relate it with drugs and doses prescribed. Dispensing feed, time of oral drugs, supervision of intravenous fluids etc is recorded</t>
  </si>
  <si>
    <t xml:space="preserve">There is a process to ensure the accuracy of verbal/telephonic orders  </t>
  </si>
  <si>
    <t>Hand over is given at bed side</t>
  </si>
  <si>
    <t>Hand over is given bed side and SBAR (situation, background, assessment and recommendation) protocols are followed</t>
  </si>
  <si>
    <t xml:space="preserve">Check for nursing note register. Notes are adequately written.  </t>
  </si>
  <si>
    <t xml:space="preserve">Check for TPR chart, I/O chart, any other vital required is monitored. </t>
  </si>
  <si>
    <t>Check the measure taken to prevent new born theft, sweeping ,baby fall, adverse events following drugs/vaccine etc</t>
  </si>
  <si>
    <t xml:space="preserve">Triage is done and provide emergency
treatment  keeping in mind the ABCD steps: Airway, Breathing, Circulation, Coma, Convulsion,
and Dehydration.
</t>
  </si>
  <si>
    <t xml:space="preserve">Check all the drugs in case sheet and discharge slip are written in generic name only. </t>
  </si>
  <si>
    <t>Check BHT that drugs are prescribed as per treatment protocols &amp;Check for rational use of antibiotics</t>
  </si>
  <si>
    <t>Electrolytes like Potassium chloride, Opioids, Neuro muscular blocking agent, Anti thrombolytic agent,  warfarin, Heparin, Adrenergic agonist etc. as applicable</t>
  </si>
  <si>
    <t>Check if adverse drug reaction form is available  and reporting is in practice</t>
  </si>
  <si>
    <t>Check Nursing staff  is aware 7 Rs of Medication and follows them</t>
  </si>
  <si>
    <t xml:space="preserve">Check BHT updated </t>
  </si>
  <si>
    <t>Treatment given is recorded in treatment chart /register</t>
  </si>
  <si>
    <t>Procedure performed /Management steps are recorded in BHT</t>
  </si>
  <si>
    <t>Unique identification number is given &amp; staff is able to retrieve previous register/records</t>
  </si>
  <si>
    <t>Discharge infants and children when  they gain 15% weight and there is no signs of illness</t>
  </si>
  <si>
    <t xml:space="preserve">Mother / attendants are consulted   before discharge </t>
  </si>
  <si>
    <t xml:space="preserve">
Ensure that parent/caregiver understands the causes of malnutrition and how to prevent its recurrence</t>
  </si>
  <si>
    <t>PI/ SI/ RR</t>
  </si>
  <si>
    <t>Including  LAMA/Referral patient</t>
  </si>
  <si>
    <t xml:space="preserve"> 1. Regular check-ups should be made at 2 weeks in first month and then monthly thereafter until weight for height reaches -1 SD or above.
2.  If a problem is detected or suspected, visit/s can be made earlier or more frequently until the problem is resolved.</t>
  </si>
  <si>
    <t>(1) Preparation and feeding the child, how to give prescribed medication, folic acid, vitamins and iron at home, how to give home treatment for diarrhoea, fever and acute respiratory infections.
(2) Advice includes the information about the nearest health centre for further follow up. 
(3) Time of discharge is communicated to patient in prior. 
(4) Advice includes feeding recommendations as per IMNCI</t>
  </si>
  <si>
    <t xml:space="preserve">Declaration is taken from the LAMA cases </t>
  </si>
  <si>
    <t>Triaging of sick children is done as per protocols</t>
  </si>
  <si>
    <t>Staff practice of ETAT protocol - keeping in mind ABCD steps</t>
  </si>
  <si>
    <t xml:space="preserve">Staff is skilled to provide  basic life support to  young infants and children </t>
  </si>
  <si>
    <t>If not available than how facility cope with it</t>
  </si>
  <si>
    <t xml:space="preserve">Patient's identification is confirmed &amp; Consent is taken before transfusion </t>
  </si>
  <si>
    <t>Protocol of blood transfusion is monitored &amp; regulated</t>
  </si>
  <si>
    <t xml:space="preserve">Triaging of sick SAM  children is done based on emergency sign </t>
  </si>
  <si>
    <t>Management of sick SAM child is done  based on emergency sign</t>
  </si>
  <si>
    <t xml:space="preserve">Staff is aware of the priority signs </t>
  </si>
  <si>
    <t>Tiny baby (&lt;2 months),Bleeding, Pallor (severe)
Malnutrition: Visible severe wasting, Respiratory distress, Trauma or other urgent surgical
condition,  Oedema of both feet, Temperature &lt;36.5°C or &gt; 38.5°C, Restless, continuously irritable, or lethargy, Poisoning &amp; Burns (major)</t>
  </si>
  <si>
    <t>Staff is aware of Principles of Hospital based management</t>
  </si>
  <si>
    <t>Staff is aware of 10 steps for management of SAM</t>
  </si>
  <si>
    <t xml:space="preserve">Staff is aware of treatment of dehydration in SAM children without shock </t>
  </si>
  <si>
    <t>Staff is aware of sign of improved hydration &amp; over hydration</t>
  </si>
  <si>
    <t xml:space="preserve">Staff is aware of treatment of hypothermia </t>
  </si>
  <si>
    <t>Staff is aware of treatment of hypoglycaemia</t>
  </si>
  <si>
    <t>(1) Give supplemental potassium at 3–4 meq/kg/day for at least 2 weeks. Potassium can be given as syrup potassium chloride; the most common preparation available has 20meq/15ml. It should be diluted with water.
(2) On day 1, give 50% magnesium sulphate IM once (0.3 mL/kg) up to a maximum of 2 ml. Thereafter, give extra magnesium (0.4 – 0.6 mmol/kg/daily) orally. If oral commercial preparation is not available you can
give injection magnesium sulphate (50%); 0.2–0.3 ml/kg orally as magnesium supplements mixed with feeds. Give magnesium supplements for 2 weeks.
(3) Give food without added salt to avoid sodium overload.</t>
  </si>
  <si>
    <t>(1) Failure to regain appetite  even after 4 days of treatment
(2) Failure to lose oedema even after 4 days of treatment
(3) Oedema still even after 10 days
(4) Failure to gain at least 5 g/kg/day for 3 successive days after feeding freely on Catch-up diet.</t>
  </si>
  <si>
    <t xml:space="preserve">Micronutrients supplementation is given to SAM children  as per requirement </t>
  </si>
  <si>
    <t>Staff is aware of Management of SAM in HIV exposed/ HIV infected children and TB infected children</t>
  </si>
  <si>
    <t xml:space="preserve">1. Start the treatment atleast two weeks before the introduction of ART
2. Preferably antiretroviral treatment should be delayed until the recovery phase is well established.
3. Children with HIV should be given co-trimoxazole prophylaxis against pneumocystis pneumonia; amoxicillin should be given in addition to prophylactic doses of co-trimoxazole
4. Once SAM is being treated satisfactorily, treatment for HIV and/or TB (as indicated) should be started;
5. Cotrimoxazole prophylaxis is to be continued as per NACO guidelines. . </t>
  </si>
  <si>
    <t xml:space="preserve">Check there is structured play therapy for children </t>
  </si>
  <si>
    <t>Check mothers are providing exclusive breast milk atleast for six months</t>
  </si>
  <si>
    <t>Check mother's knowledge regarding importance of breast feeding</t>
  </si>
  <si>
    <t>Counselling and supporting mother for alternate method of feeding in case of pre term /low birth/ baby unable to suck the breast</t>
  </si>
  <si>
    <t xml:space="preserve">Expressed milk is given by spoon or cup  or fed by gastric tube in adequate amounts according to age. </t>
  </si>
  <si>
    <t>Babies intake  is monitored and ensure adequate amount as per age and disease condition is provided</t>
  </si>
  <si>
    <t>Check mother's knowledge regarding importance of complimentary</t>
  </si>
  <si>
    <t xml:space="preserve">HIV positive mothers are counselled for the options of baby feeding </t>
  </si>
  <si>
    <t>(1) Hand washing and infection control audits done at periodic intervals for staff as well as mothers/care giver</t>
  </si>
  <si>
    <t xml:space="preserve">Availability of elbow operated taps  &amp; Hand washing sink </t>
  </si>
  <si>
    <t>Check wash basin is wide and deep enough to prevent splashing and retention of water</t>
  </si>
  <si>
    <t>Mothers are aware of importance of washing hands</t>
  </si>
  <si>
    <t>Mothers are aware of importance of washing hands .Washing hands after  using the toilet/ changing diapers and  before feeding children.</t>
  </si>
  <si>
    <t>Ask for demonstration</t>
  </si>
  <si>
    <t>Compliance to correct method of wearing and removing the gloves &amp; Other PPEs</t>
  </si>
  <si>
    <t>Ask staff about how they decontaminate the procedure surface like Examination table , Patients Beds / Cots, Stretcher/Trolleys  etc. 
(Wiping with 1% Chlorine solution</t>
  </si>
  <si>
    <t xml:space="preserve">Proper Decontamination of instruments after use </t>
  </si>
  <si>
    <t xml:space="preserve">
Ask staff how they decontaminate the instruments like Stethoscope, Dressing Instruments, Examination Instruments, Blood Pressure Cuff etc
(Soaking in 1 % Chlorine Solution, Wiping with 1% Chlorine Solution or 70% Alcohol as applicable  
Contact time for decontamination of instruments</t>
  </si>
  <si>
    <t>Staff is aware of storage time for autoclaved items</t>
  </si>
  <si>
    <t>Check availability of Spill management kit ,staff is trained for managing small &amp; large spills , check protocols are displayed</t>
  </si>
  <si>
    <t>List of infectious diseases require special precaution and barrier nursing is defined</t>
  </si>
  <si>
    <t>Pictorial and in local language</t>
  </si>
  <si>
    <t xml:space="preserve">Availability of functional needle cutters and puncture proof box </t>
  </si>
  <si>
    <t xml:space="preserve">Check if needle cutter has been used or just lying idle, it should be available near the point of generation like nursing station </t>
  </si>
  <si>
    <t xml:space="preserve">1. Staff knows what to do in
condition of needle stick
injury. 
2. Ask if PEP is available. Where it is stored and who is in-charge of that. 
3. Also check PEP issuance register </t>
  </si>
  <si>
    <t>Includes used vials, slides and other broken infected glass</t>
  </si>
  <si>
    <t xml:space="preserve">Quality circle has been constituted </t>
  </si>
  <si>
    <t xml:space="preserve">1. Check if the quality circle has been constituted and is functional 
2. Roles and Responsibility of team has been defined </t>
  </si>
  <si>
    <t xml:space="preserve">Review meetings are done monthly </t>
  </si>
  <si>
    <t xml:space="preserve">Check minutes of meeting  and monthly measurement &amp; reporting of indicators </t>
  </si>
  <si>
    <t xml:space="preserve">Analysis of low performing attributes is undertaken </t>
  </si>
  <si>
    <t xml:space="preserve">Action plan is prepared and improvement activities are undertaken </t>
  </si>
  <si>
    <t>There is a system of daily round by matron/hospital manager/ hospital superintendent/ Hospital Manager/ Matron in charge for monitoring of services</t>
  </si>
  <si>
    <t xml:space="preserve">Check that SOP for management of OPD services has been prepared and is formally approved </t>
  </si>
  <si>
    <t>Check current version is available</t>
  </si>
  <si>
    <t>Review  SOP for process description of Hand Hygiene,
personal protection, environmental cleaning, instrument sterilization,
asepsis, Bio Medical Waste
management, surveillance and monitoring of infection control practices</t>
  </si>
  <si>
    <t>Critical processes , where there is some
problem-delays, errors, cost, time, etc. and improvement will make our process
effective and efficient</t>
  </si>
  <si>
    <t>Non value adding activities are wastes. In these steps resources are wasted,
delays occur, and no value is added to the service</t>
  </si>
  <si>
    <t xml:space="preserve">Check the improvement is sustained </t>
  </si>
  <si>
    <t xml:space="preserve">There is procedure to conduct  medical  and Death audit </t>
  </si>
  <si>
    <t>Check for -valid sample size , data is analysed , poor performing attributes are  identified and improvement initiatives are undertaken</t>
  </si>
  <si>
    <t xml:space="preserve">Checkpoints having  partial and Non Compliances are listed </t>
  </si>
  <si>
    <t>With details of action, responsibility, time line and Feedback mechanism</t>
  </si>
  <si>
    <t xml:space="preserve">Check actions have been taken to close the gap. Can be in form of Action
taken report or Quality Improvement (PDCA) project report </t>
  </si>
  <si>
    <r>
      <rPr>
        <sz val="11"/>
        <color theme="1"/>
        <rFont val="Calibri (Body)"/>
      </rPr>
      <t>7</t>
    </r>
    <r>
      <rPr>
        <sz val="11"/>
        <color theme="1"/>
        <rFont val="Calibri"/>
        <family val="2"/>
        <scheme val="minor"/>
      </rPr>
      <t xml:space="preserve"> </t>
    </r>
    <r>
      <rPr>
        <sz val="11"/>
        <color theme="1"/>
        <rFont val="Calibri (Body)"/>
      </rPr>
      <t>basic tools of Quality</t>
    </r>
  </si>
  <si>
    <t xml:space="preserve">Percentage of children  achieved target weight gain </t>
  </si>
  <si>
    <t>15% weight gain</t>
  </si>
  <si>
    <t xml:space="preserve">Parent/ care giver  Satisfaction Score </t>
  </si>
  <si>
    <t xml:space="preserve">Established linkage with DEIC (inhouse or referral) </t>
  </si>
  <si>
    <t>Availability of services for ETAT</t>
  </si>
  <si>
    <t xml:space="preserve">Linkage with emergency department and inpatient services  </t>
  </si>
  <si>
    <t>Hassle free diagnostic services are available for paediatric cases</t>
  </si>
  <si>
    <t>Availability of a dedicated Lab technician for sample collection of paediatric cases</t>
  </si>
  <si>
    <t xml:space="preserve">Screening and early detection of  4 Ds </t>
  </si>
  <si>
    <t xml:space="preserve">Availability of DEIC  </t>
  </si>
  <si>
    <t>Availability of security  services</t>
  </si>
  <si>
    <t xml:space="preserve">Dedicated staff for paediatric OPD </t>
  </si>
  <si>
    <t>Availability of Housekeeping  services</t>
  </si>
  <si>
    <t>Availability of  drug storage and dispensing services</t>
  </si>
  <si>
    <t xml:space="preserve">Name of doctor, Nurse and Counsellor  on duty are displayed and updated. </t>
  </si>
  <si>
    <t>Entitlement under  JSSK , RBSK, PMJAY and other schemes are displayed</t>
  </si>
  <si>
    <t>Breastfeeding, Immunization schedule,  Management of diarrhoea using Zn &amp; ORS, SAANS campaign, nutrition requirement of children   , KMC and hand washing etc</t>
  </si>
  <si>
    <t xml:space="preserve">No display of poster/ placards/ pamphlets/videos in any part of the Health facility for the  promotion of breast milk substitute , feeding bottles, teats or any product as mentioned under IMS Act </t>
  </si>
  <si>
    <t>Check in Immunization, paediatric OPDs , waiting areas etc.</t>
  </si>
  <si>
    <t xml:space="preserve">No display of items and logos of companies that produce breast milk substitute, feeding bottles, teats or any product as mentioned under IMS Act </t>
  </si>
  <si>
    <t>1. Check in Immunization, paediatric OPDs , waiting areas etc.
2. Check staff is not using pen, note pad, pen stand etc. which have logos of companies' producing breast milk substitute etc.</t>
  </si>
  <si>
    <t>No information, counselling and educational material is provided to mothers and families on Formula Feed</t>
  </si>
  <si>
    <t xml:space="preserve">During counselling Mothers and families has been specially  educated  about Ill effects of breast milk substitutes. </t>
  </si>
  <si>
    <t>Enquiry /help desk is available with staff fluent in local language and well versed with hospital layout and processes</t>
  </si>
  <si>
    <t xml:space="preserve">Availability of female staff if a male doctor examines a female patient </t>
  </si>
  <si>
    <t>Dedicated  registration counter for paediatric cases</t>
  </si>
  <si>
    <t xml:space="preserve">Dedicated wheelchair /stretchers are available for paediatric patients. </t>
  </si>
  <si>
    <t>Preferably have digital public calling system for patients</t>
  </si>
  <si>
    <t>Availability of disable friendly  toilet</t>
  </si>
  <si>
    <t>Availability of children friendly toilet</t>
  </si>
  <si>
    <t>Children friendly- two WC and a washbasin should be reserved for children visiting the OPD and fitted accordingly (low WC seats; washbasins at appropriate height, lever operated taps).</t>
  </si>
  <si>
    <t xml:space="preserve">Availability of screen/curtain at Examination Area </t>
  </si>
  <si>
    <t>Curtain/screen are available in examination area</t>
  </si>
  <si>
    <t xml:space="preserve">Availability of screen/curtain at breastfeeding corner  </t>
  </si>
  <si>
    <t xml:space="preserve">(1) Secondary curtain/ screen is used to create a visual barrier in  breastfeeding area
(2) Curtains/frosted glasses at windows for maintaining privacy </t>
  </si>
  <si>
    <t xml:space="preserve">Only patient and the parent- attendant are permitted inside the clinic </t>
  </si>
  <si>
    <t>Privacy (verbal and visual) of mother/parent is ensured while providing counselling services</t>
  </si>
  <si>
    <t xml:space="preserve">Records are placed at secure place beyond access to general staff and visitor </t>
  </si>
  <si>
    <t xml:space="preserve">Check staff is not providing care in undignified manner such as yelling, scolding, shouting and using abusive language for patient or parent-attendant </t>
  </si>
  <si>
    <t>Informed consent is taken from parent/guardian before  any investigation</t>
  </si>
  <si>
    <t>RR /PI</t>
  </si>
  <si>
    <t xml:space="preserve"> Explained about the whole process</t>
  </si>
  <si>
    <t xml:space="preserve">Parent- attendant is informed about the clinical condition and treatment been provided </t>
  </si>
  <si>
    <t xml:space="preserve">Ask parent attendants/guardians about what they have been communicated about the clinical condition and treatment plan . </t>
  </si>
  <si>
    <t xml:space="preserve">Pre and Post procedure counselling is given </t>
  </si>
  <si>
    <t xml:space="preserve">Parent attendant/guardians are counselled before conducting a test, imaging, immunisation or any procedure. Ask parents if they have been counselled about the process and requirement. </t>
  </si>
  <si>
    <t xml:space="preserve">Free OPD Consultation </t>
  </si>
  <si>
    <t xml:space="preserve">For JSSK, RBSK, PMJAY entitlement or any relevant national and state guideline </t>
  </si>
  <si>
    <t xml:space="preserve">Ask parent attendants/guardians if they purchased any drug/consumable from outside </t>
  </si>
  <si>
    <t xml:space="preserve">Ask parent attendants/guardians if they got any diagnostic investigation done  from outside </t>
  </si>
  <si>
    <t xml:space="preserve">Check hospital has documented policy for issuing medical certificates </t>
  </si>
  <si>
    <t xml:space="preserve">Check hospital has documented policy for issuing disability  certificates under RBSK </t>
  </si>
  <si>
    <t xml:space="preserve">Clinic has adequate space for consultation and examination  </t>
  </si>
  <si>
    <t xml:space="preserve">a. Adequate Space in Clinic, ample space to seat 4-5 people 
b. The room  has handwashing facility . </t>
  </si>
  <si>
    <t xml:space="preserve">a. As per average OPD at peak time 
b. separate , movable, safe and comfortable chairs for children are available </t>
  </si>
  <si>
    <t xml:space="preserve">Availability of sub waiting  for separate clinics </t>
  </si>
  <si>
    <t>Separate seating arrangement for immunisation , IYCF Counselling centre, etc.</t>
  </si>
  <si>
    <t xml:space="preserve">Availability of  Drinking water </t>
  </si>
  <si>
    <t xml:space="preserve">See if water cooler is easily accessible to the visitors </t>
  </si>
  <si>
    <t>Two WC and a washbasin should be reserved for children visiting the
OPD and fitted accordingly (low WC seats; washbasins at appropriate height, lever operated taps).</t>
  </si>
  <si>
    <t xml:space="preserve">Dedicated examination area is provided with each clinics </t>
  </si>
  <si>
    <t>Examination table along with foot steps</t>
  </si>
  <si>
    <t xml:space="preserve">Can be shared with main OPD </t>
  </si>
  <si>
    <t>Dedicated immunization room for  children</t>
  </si>
  <si>
    <t xml:space="preserve">Check paediatric complex/services are away from isolation and restricted areas </t>
  </si>
  <si>
    <t>Corridor should be wide enough so that 2 stretchers can pass simultaneously</t>
  </si>
  <si>
    <t xml:space="preserve">Availability of functional telephone and Intercom Services in clinics </t>
  </si>
  <si>
    <t>Layout of OPD shall follow functional flow of the
patients, e.g.:
Enquiry→Registration→Waiting→Sub-waiting→
Clinic→Dressing room/Injection Room/immunisation→
Diagnostics (lab/X-ray)→Pharmacy→Exit</t>
  </si>
  <si>
    <t>All  clinics and related auxiliary services are co located in one functional area</t>
  </si>
  <si>
    <t xml:space="preserve">Paediatric OPD clinic, emergency,  immunisation room, IYCF counselling centre, Pharmacy/drug dispensing counter and any other 
</t>
  </si>
  <si>
    <t xml:space="preserve">Floors of the  department is non slippery and even </t>
  </si>
  <si>
    <t xml:space="preserve">Open spaces are properly secured to prevent fall and injury </t>
  </si>
  <si>
    <r>
      <t>Check the fire exits are clearly visible and routes to reach exit are clearly marked. Check there is no obstruction in the route of fire exits.</t>
    </r>
    <r>
      <rPr>
        <sz val="11"/>
        <color theme="1"/>
        <rFont val="Calibri"/>
        <family val="2"/>
        <scheme val="minor"/>
      </rPr>
      <t xml:space="preserve"> Staff is aware of assembly points .</t>
    </r>
  </si>
  <si>
    <t>Check the expiry date for fire extinguishers are displayed as well as due date for next refilling is clearly mentioned.</t>
  </si>
  <si>
    <t xml:space="preserve">Availability of paediatric specialist at OPD time </t>
  </si>
  <si>
    <t xml:space="preserve">a. As per patient load 
b. 1 for every 50-60 cases; 
c. Check for specialist are available  at scheduled time </t>
  </si>
  <si>
    <t xml:space="preserve">Availability of General duty doctor  </t>
  </si>
  <si>
    <t>a.  As per patient load 
b. Trained in paediatric
care</t>
  </si>
  <si>
    <t xml:space="preserve"> a.  As per patient load 
At Injection room, OPD Clinics, immunisation room, IYCF Counselling room DEIC as Per Requirement </t>
  </si>
  <si>
    <t xml:space="preserve">Availability of paramedical staff </t>
  </si>
  <si>
    <t>Availability of staff for lab</t>
  </si>
  <si>
    <t>A dedicated Lab technician for sample collection of paediatric cases</t>
  </si>
  <si>
    <t xml:space="preserve">Availability of Nutrition Counsellor </t>
  </si>
  <si>
    <t xml:space="preserve">Availability of dedicated staff for DEIC as per RBSK guideline </t>
  </si>
  <si>
    <t xml:space="preserve">Availability of dedicated staff under RBSK:
1. Paediatrician
2. Medical Officer
3. Dentist 
4. Physiotherapist / Occupational therapist / Early Interventionist
with Physiotherapy/ Occupational therapy background
5. Clinical Psychologist/ Rehabilitation Psychologist 
6. Paediatric Optometrist
7. Paediatric Audiologist &amp; Speech pathologist / Early Interventionist with Paediatric Audiology &amp; Speech pathology background
8.Special Educator 
9. Lab Technician 
10. Dental Technician 
11. Manager 
12. DEO
13. Counsellor </t>
  </si>
  <si>
    <t>Analgesics/ Antipyretics/Anti inflammatory</t>
  </si>
  <si>
    <t>As per State EDL</t>
  </si>
  <si>
    <t>Antibiotics</t>
  </si>
  <si>
    <t>Anti Diarrhoeal</t>
  </si>
  <si>
    <t>Dressing material</t>
  </si>
  <si>
    <t xml:space="preserve">IV fluids </t>
  </si>
  <si>
    <t>Eye and ENT drops</t>
  </si>
  <si>
    <t>Anti allergic</t>
  </si>
  <si>
    <t>Drugs acting on Digestive system</t>
  </si>
  <si>
    <t>Drugs acting on cardio vascular system</t>
  </si>
  <si>
    <t>Drugs acting on central/Peripheral Nervous system</t>
  </si>
  <si>
    <t>Drugs acting on respiratory system</t>
  </si>
  <si>
    <t>Other drugs and materials</t>
  </si>
  <si>
    <t xml:space="preserve">Availability of functional equipment  &amp;Instruments for paediatric clinic </t>
  </si>
  <si>
    <t xml:space="preserve">Availability of functional equipment  &amp;Instruments for IYCF nutrition counselling </t>
  </si>
  <si>
    <t>Digital weighing scales for infants &amp; children, Stadiometer, Infantometer WHO growth standards (Charts)
MUAC tapes, Mother Child Protection Card, Dolls and breast models (such as for demonstrating expression of breastmilk), Steel bowl, spoon</t>
  </si>
  <si>
    <t xml:space="preserve">Availability of equipment for maintenance of cold chain </t>
  </si>
  <si>
    <t xml:space="preserve">Deep freezer and ILR , insulated carrier boxes with ice packs </t>
  </si>
  <si>
    <t>Buckets for mopping, mops, duster, waste trolley, Deck brush</t>
  </si>
  <si>
    <t xml:space="preserve"> Autoclave </t>
  </si>
  <si>
    <t>Biomedical Waste Management &amp; Infection control and hand hygiene ,Patient safety</t>
  </si>
  <si>
    <t>Especially for lactation failure or breast problems like engorgement, mastitis etc, and provide special
counselling to mothers with less breast milk, low birth weight babies, sick new-born, undernourished
children, adopted baby, twins and babies born to HIV positive mothers.
At least two service providers trained in advanced lactation management and IYCF counselling skills should be available to deal with difficult and referred cases.</t>
  </si>
  <si>
    <t>Training for RBSK</t>
  </si>
  <si>
    <t xml:space="preserve">screening, diagnosis , management and referral </t>
  </si>
  <si>
    <t>Training on F-IMNCI</t>
  </si>
  <si>
    <t xml:space="preserve">1. Check with AMC records/
Warranty documents
2. Staff is aware of the list of equipment covered under AMC. </t>
  </si>
  <si>
    <t>1.Check for breakdown &amp; Maintenance record in the log book
2. Staff is aware of contact details of the agency/person in case of breakdown.</t>
  </si>
  <si>
    <t xml:space="preserve">1.BP apparatus, thermometers, weighing
scale etc. are calibrated. 
2.Check for calibration records and next due date 
</t>
  </si>
  <si>
    <t xml:space="preserve">There is process for indenting consumables and drugs in injection/ dressing and immunisation  room </t>
  </si>
  <si>
    <t xml:space="preserve">1. Requisition are timely placed   (check with registers)  
2.   Monthly vaccine utilization including wastage report  is updated
3.  Stock level are daily updated
</t>
  </si>
  <si>
    <t xml:space="preserve">Drugs are stored in emergency tray and drugs dispensing counter and are labelled </t>
  </si>
  <si>
    <t>Records for expiry and near expiry drugs are maintained for  stored drugs</t>
  </si>
  <si>
    <t>Expiry dates' are maintained at
emergency drug tray and drug dispensing counter</t>
  </si>
  <si>
    <t xml:space="preserve">Expiry dates against drugs are mentioned at emergency drug tray and drug dispensing counter
</t>
  </si>
  <si>
    <t xml:space="preserve">At drug dispensing counter and emergency tray </t>
  </si>
  <si>
    <t xml:space="preserve"> Minimum reorder level is defined and buffer stock is kept</t>
  </si>
  <si>
    <t xml:space="preserve">Department maintains stock and expenditure register of drugs and consumables </t>
  </si>
  <si>
    <t xml:space="preserve">Check stock and expenditure register is
adequately maintained </t>
  </si>
  <si>
    <t>There is no stock out of vital and essential drugs</t>
  </si>
  <si>
    <t xml:space="preserve">There is procedure for replenishing drugs in emergency tray and drug dispensing counter </t>
  </si>
  <si>
    <t xml:space="preserve">1. Check for temperature charts are maintained and updated periodically
2. Refrigerators meant for storing drugs should not be used for storing other items such as eatables </t>
  </si>
  <si>
    <t xml:space="preserve">Check for four conditioned Ice packs are placed in Carrier Box,
DPT, DT, TT and Hep B Vaccines are  not kept in direct contact of Frozen Ice line  </t>
  </si>
  <si>
    <t>1. Adequate seating for parent - patient 
2. One clinic is not shared by 2 doctors at one time</t>
  </si>
  <si>
    <t xml:space="preserve">As per hospital policy </t>
  </si>
  <si>
    <t>1. Dedicated security guards. 
2. Functional CCTV at all entrance, all exit  and  circulation areas (may be shared with main hospital)</t>
  </si>
  <si>
    <t>Interior &amp; exterior of patient care areas are plastered , painted &amp; building are white washed in uniform colour</t>
  </si>
  <si>
    <t xml:space="preserve">Floors, walls, roof, roof tops, sinks, patient care and circulation  areas are Clean </t>
  </si>
  <si>
    <t xml:space="preserve">1. All area are clean  with no dirt,grease,littering and cobwebs.
2. Surface of furniture and fixtures are clean
3. Cleanliness and maintenance of child zone including their swings and toys is ensured </t>
  </si>
  <si>
    <t>Gardens and child zone are well maintained</t>
  </si>
  <si>
    <t xml:space="preserve">1. No overgrown bushes /trees
2. Bushes / trees are shaped as animal/birds/child friendly topiaries
</t>
  </si>
  <si>
    <t xml:space="preserve">Check if any obsolete
article including equipment, instrument, records, drugs and consumables </t>
  </si>
  <si>
    <t xml:space="preserve">1. Check for  availability of power backup
2. Uninterrupted power supply for cold chain maintenance </t>
  </si>
  <si>
    <t>IMS Act 2003</t>
  </si>
  <si>
    <t>Code of Medical ethics 2002</t>
  </si>
  <si>
    <t>Check for system of recording time of reporting and relieving (Attendance register/ Biometrics etc)</t>
  </si>
  <si>
    <t xml:space="preserve">As per hospital administration or state
policy </t>
  </si>
  <si>
    <t>Check for  patient demographics like baby Name, father's/mother's name , age, Sex, Chief complaint, etc. are clearly recorded</t>
  </si>
  <si>
    <t xml:space="preserve">Patients are directed to relevant clinic by registration clerk </t>
  </si>
  <si>
    <t xml:space="preserve">Registration clerk are well versed with hospital processes and lay out </t>
  </si>
  <si>
    <t>JSSK, RBSK , ABPMJAY , BPL  or any other state specific schemes</t>
  </si>
  <si>
    <t>Patient is called by Doctor/attendant as per his/her turn on the basis of “first come first examine” basis.  However, in case of emergency out of turn consultation is provided.</t>
  </si>
  <si>
    <t xml:space="preserve">Check OPD records for the same </t>
  </si>
  <si>
    <t>Check details of the physical examination, provisional diagnosis and investigations (if any)  is mentioned in the OPD ticket</t>
  </si>
  <si>
    <t>Check OPD records for the treatment plan</t>
  </si>
  <si>
    <t>Proper seating arrangement for the patient and parent- attendant is there. Care is provided in a dignified way.</t>
  </si>
  <si>
    <t xml:space="preserve">During OPD hours clinical staff is not engaged in other administrative tasks </t>
  </si>
  <si>
    <t>Patients requiring day care services  receive the care hassle free</t>
  </si>
  <si>
    <t>Initial screening is done for all paediatric patients. They are  weighed &amp; weight is correctly recorded, immunisation status is checked, children &lt; five years are screened for SAM using MUAC and those with emergency and priority signs are triaged.</t>
  </si>
  <si>
    <t xml:space="preserve">Check the established procedure for intradepartmental refer to other specialist  if required </t>
  </si>
  <si>
    <t>Facility has defined criteria for referral</t>
  </si>
  <si>
    <t>1. Details of Referral linkages are clearly displayed in OPD
2. Verify with referral records that reasons for referral were clearly mentioned and rational.
3. Referral is authorized by paediatrician  or Medical officer on duty after ascertaining that case can not be managed at the facility.</t>
  </si>
  <si>
    <t>1. Check referral out record is maintained 
2. Check randomly with the referred cases (contact them)  for  completion of treatment or follow up.</t>
  </si>
  <si>
    <t xml:space="preserve">1. Telemedicine services are available on a fixed day for paediatric cases (for both old and new cases)
2. There is a system in place to give the prior appointment
</t>
  </si>
  <si>
    <t xml:space="preserve">Patient records are maintained for  the cases availing the telemedicine services </t>
  </si>
  <si>
    <t xml:space="preserve">Check the records for completion. </t>
  </si>
  <si>
    <t xml:space="preserve">Vulnerable cases are identified and safe care is given </t>
  </si>
  <si>
    <t>In case of emergency out of turn consultation is provided.</t>
  </si>
  <si>
    <t>Check all the drugs in case
sheet and  slip are written in generic name only</t>
  </si>
  <si>
    <t xml:space="preserve">Check records </t>
  </si>
  <si>
    <t>Check OPD slips that drugs are prescribed as per STG</t>
  </si>
  <si>
    <t xml:space="preserve">Verify with prescriptions/OPD slips on sample basis </t>
  </si>
  <si>
    <t>Check for the writing, It is comprehendible by the concerned staff</t>
  </si>
  <si>
    <t>Any adverse event following immunisation is recorded and reported</t>
  </si>
  <si>
    <t>Drugs and dosages are well explained by the doctor/nurses or pharmacists</t>
  </si>
  <si>
    <t xml:space="preserve">Check prescriptions/OPD slips for completion of records </t>
  </si>
  <si>
    <t xml:space="preserve"> Treatment plan and follow up is written </t>
  </si>
  <si>
    <t xml:space="preserve">Details are written and is also explained to the parent-attendant </t>
  </si>
  <si>
    <t xml:space="preserve">Check availability of OPD slip, investigation requisition slip , investigation reporting format </t>
  </si>
  <si>
    <t>OPD register, immunisation records, counselling register,  Injection room  register etc</t>
  </si>
  <si>
    <t xml:space="preserve">1.Role and responsibilities of staff in disaster is defined
2. Mock drills have been conducted 
3. Assembly point and exit points are defined </t>
  </si>
  <si>
    <t>Use diluent provided by the manufacturer with the vaccine</t>
  </si>
  <si>
    <t xml:space="preserve">Check diluents are kept under cold chain at least for 24 hours before reconstitution 
Diluents are kept in vaccine carrier only at immunization clinic but should not be in direct contact of ice pack </t>
  </si>
  <si>
    <t xml:space="preserve">Ask staff about when Rotavirus vaccine, BCG, Measles/MR and JE vaccine are constituted and till when these are valid for use. Should not be used beyond 4 hours after reconstitution. </t>
  </si>
  <si>
    <t>Ask staff to demonstrate how to conduct Shake test for DPT, TT, HepB, PCV and Penta vaccines
Shake Test is not applicable for IPV</t>
  </si>
  <si>
    <t>DPT, TT, Hep B, OPV, Hib containing pentavalent vaccine (Penta), PCV and injectable inactivated poliovirus vaccine (IPV).</t>
  </si>
  <si>
    <t xml:space="preserve">Check for DPT, TT, IPV, HepB, PCV and Penta vaccines vials are not kept in direct contact of ice pack </t>
  </si>
  <si>
    <t>Cleaning of injection site with spirit swab is not recommended</t>
  </si>
  <si>
    <t xml:space="preserve">Check the availability of anaphylaxis kit </t>
  </si>
  <si>
    <t>Check adrenaline is not expired in kit</t>
  </si>
  <si>
    <t>Give non compliance if kit is not available</t>
  </si>
  <si>
    <t>Check person responsible for notifying &amp;  reporting of the AEFI is identified</t>
  </si>
  <si>
    <t>Ask the staff regarding the responsibility for notifying and reporting the AEFI</t>
  </si>
  <si>
    <t>Process of reporting and route is communicated to all concerned</t>
  </si>
  <si>
    <t>Ask staff to whom the cases are reported &amp; how</t>
  </si>
  <si>
    <t>1. Verify weekly report of AEFI cases.
2. Nil reporting in case of no AEFI case.
3. Verify HMIS report of previous months</t>
  </si>
  <si>
    <t xml:space="preserve">Paracetamol Syrup </t>
  </si>
  <si>
    <t>Immunisation card is available and updated</t>
  </si>
  <si>
    <t xml:space="preserve">All the children reporting to healthcare facility for any illness are routinely assessed  for anaemia </t>
  </si>
  <si>
    <t>Staff is aware of management of anaemia on basis of Hb</t>
  </si>
  <si>
    <t>No anaemia- 20 mg of elemental iron in 100 mcg folic acid in biweekly regimen
Mild &amp; Moderate Anaemia-3mg of iron/kg/day for two months- follow up every 14 days, HB estimation after 2 months.
After completion of treatment of anaemia and documenting Hb level &gt;11 gm/dl, the IFA
supplementation to be resumed.</t>
  </si>
  <si>
    <t>Staff is aware of dose of IFA syrup for anaemic children (6 months–5 years)</t>
  </si>
  <si>
    <r>
      <rPr>
        <b/>
        <sz val="11"/>
        <color theme="1"/>
        <rFont val="Calibri"/>
        <family val="2"/>
        <scheme val="minor"/>
      </rPr>
      <t>H/O</t>
    </r>
    <r>
      <rPr>
        <sz val="11"/>
        <color theme="1"/>
        <rFont val="Calibri"/>
        <family val="2"/>
        <scheme val="minor"/>
      </rPr>
      <t xml:space="preserve">- Duration of symptoms, Usual diet (before the current illness), Family circumstances (to understand the child’s
social background), Prolonged fever, Worm infestation, Bleeding from any site, Any lumps in the body, Previous blood transfusions and Similar illness in the family (siblings)
</t>
    </r>
    <r>
      <rPr>
        <b/>
        <sz val="11"/>
        <color theme="1"/>
        <rFont val="Calibri"/>
        <family val="2"/>
        <scheme val="minor"/>
      </rPr>
      <t>Examination for-</t>
    </r>
    <r>
      <rPr>
        <sz val="11"/>
        <color theme="1"/>
        <rFont val="Calibri"/>
        <family val="2"/>
        <scheme val="minor"/>
      </rPr>
      <t xml:space="preserve"> Severe palmar pallor,
Skin bleeds (petechial and/or purpuric spots),Lymphadenopathy,Hepato-splenomegaly, Signs of heart failure (gallop rhythm, raised
JVP, respiratory distress, basal crepitations)
</t>
    </r>
    <r>
      <rPr>
        <b/>
        <sz val="11"/>
        <color theme="1"/>
        <rFont val="Calibri"/>
        <family val="2"/>
        <scheme val="minor"/>
      </rPr>
      <t>Investigation-</t>
    </r>
    <r>
      <rPr>
        <sz val="11"/>
        <color theme="1"/>
        <rFont val="Calibri"/>
        <family val="2"/>
        <scheme val="minor"/>
      </rPr>
      <t xml:space="preserve"> Full blood count and
examination of a thin film for
cell morphology, Blood films for malaria
parasites, Stool examination for ova, cyst
and occult blood</t>
    </r>
  </si>
  <si>
    <t>Staff is aware of indications for blood transfusion due severe anaemia</t>
  </si>
  <si>
    <t>All children with Hb ≤4 gm/dl,
 Children with Hb 4–6 gm/dl with
any of the following:
– Dehydration
– Shock
– Impaired consciousness
– Heart failure
– Deep and laboured breathing
– Very high parasitaemia
(&gt;10% of RBC)</t>
  </si>
  <si>
    <t xml:space="preserve">1. Give ORS to all children with Diarrhoea
2.Give Zinc for 14 days, even if diarrhoea stops
</t>
  </si>
  <si>
    <t xml:space="preserve">Check parents are guided for diarrhoea management </t>
  </si>
  <si>
    <t>1. Continue feeding, including breast feeding in those children who are being breastfed
2. Make a habit of regular hand washing with soap
3. Use clean drinking water</t>
  </si>
  <si>
    <t xml:space="preserve"> Communication and counselling on optimal infant &amp; young child feeding practices</t>
  </si>
  <si>
    <t xml:space="preserve">1. Facility supports mothers to maintain breastfeeding and manage its common difficulties
2. Awareness is generated for exclusive breastfeeding till 6 months of age 
3. Awareness is generated for complementary feeding from 6 months of age till two years of age </t>
  </si>
  <si>
    <t xml:space="preserve"> Communication and counselling on optimal infant &amp; young child feeding practices for sick babies </t>
  </si>
  <si>
    <t xml:space="preserve"> For children born prematurely or with low birth weight, one to one counselling
session should be conducted with the mother/caregiver and follow up visits to the centre requested.</t>
  </si>
  <si>
    <t>Check staff is aware and follow the protocol for management of cracked nipples and engorged breast</t>
  </si>
  <si>
    <t>(1) Cracked Nipples- Apply hind milk
2. Engorged breast- encourage the mother to let baby suck without causing too much discomfort. Putting a warm compress on the breast may relieve breast engorgement</t>
  </si>
  <si>
    <t>Check staff is aware and follow the protocol for management of abscess and inverted nipple</t>
  </si>
  <si>
    <t>(1) If an abscess is suspected in one breast, advise the mother to continue feeding from the other breast &amp; refer for consultation 
(2) Inverted/flat nipple- corrected using syringe</t>
  </si>
  <si>
    <t xml:space="preserve">Breast milk substitutes are not promoted for newborn or infant unless medically indicated </t>
  </si>
  <si>
    <t xml:space="preserve">Ask Parents about the counselling </t>
  </si>
  <si>
    <t>The facility provide services under Rashtriya Bal Swasthya Karyakram (RBSK)</t>
  </si>
  <si>
    <t xml:space="preserve">Screened cases are managed primarily </t>
  </si>
  <si>
    <t>Basic management and referral</t>
  </si>
  <si>
    <t>Providing referral services to  children for confirmation of diagnosis and treatment</t>
  </si>
  <si>
    <t xml:space="preserve">Handwashing and infection control audits are done at periodic intervals </t>
  </si>
  <si>
    <t xml:space="preserve">Antibiotic policy is available and staff is aware about it </t>
  </si>
  <si>
    <t xml:space="preserve">Availability of handwash basin  with running water facility at Point of Use </t>
  </si>
  <si>
    <t xml:space="preserve">Handwashing Station is as per specification </t>
  </si>
  <si>
    <t>Availability of taps  &amp; Hand washing sink which is wide and deep enough to prevent splashing and retention of water</t>
  </si>
  <si>
    <t xml:space="preserve">Staff is aware of when and how to handwash </t>
  </si>
  <si>
    <t>Availability and Use of Antiseptic Solution</t>
  </si>
  <si>
    <t>OB/SI /RR</t>
  </si>
  <si>
    <t>1.Check if staff is using PPEs. 
2. Ask staff if they have adequate supply. 3. Verify with the stock/Expenditure register</t>
  </si>
  <si>
    <t>Compliance to correct method of wearing and removing the gloves and masks</t>
  </si>
  <si>
    <t>Decontamination of  Procedural surfaces</t>
  </si>
  <si>
    <t>Ask staff about how they decontaminate the procedural surface like Examination table , Patients Beds Stretcher/Trolleys  etc. 
(Wiping with 1% Chlorine solution)</t>
  </si>
  <si>
    <t>Staff knows how to make chlorine solution</t>
  </si>
  <si>
    <t xml:space="preserve">General patient flow doesn’t pass through paediatric OPD </t>
  </si>
  <si>
    <t xml:space="preserve">Preferably away from main OPD  with independent access, with no access through paediatric OPD </t>
  </si>
  <si>
    <t>Check minutes of meeting and monthly measurement &amp; reporting of indicators</t>
  </si>
  <si>
    <t xml:space="preserve">Client  satisfaction survey is done on monthly basis </t>
  </si>
  <si>
    <t xml:space="preserve">Survey is done amongst parents/guardians </t>
  </si>
  <si>
    <t>Facility has established system for use of checklists in different departments and services</t>
  </si>
  <si>
    <t>Check current version is available with all staff of Paediatric OPD</t>
  </si>
  <si>
    <t xml:space="preserve">Paediatric OPD has documented procedure for Registration and  patient calling system </t>
  </si>
  <si>
    <t xml:space="preserve">Review the SOP for procedure being followed for registration of cases. Paediatric cases should be registered on priority. It is preferable to have separate counter for paediatric cases . </t>
  </si>
  <si>
    <t>Paediatric OPD has documented procedure for receiving of patient in clinic</t>
  </si>
  <si>
    <t>Review the SOP for receiving the patient in clinic . OPD must be equipped to handle emergency cases, in- case a patient seeking emergency care reaches OPD , the triage and transfer process is defined and implemented</t>
  </si>
  <si>
    <t xml:space="preserve">Paediatric OPD has documented process for  consultation </t>
  </si>
  <si>
    <t>Review the process for consultation including examination process, counselling etc.</t>
  </si>
  <si>
    <t xml:space="preserve">Paediatric OPD has documented procedure for investigation </t>
  </si>
  <si>
    <t>Review the SOP for procedure for conducting investigation. A specific lab personnel is designated for collection of blood samples in children. All other investigations are facilitated and are made hassle free</t>
  </si>
  <si>
    <t>Paediatric OPD has documented procedure for prescription and drug dispensing</t>
  </si>
  <si>
    <t xml:space="preserve">RR/PI </t>
  </si>
  <si>
    <t>1. Review the SOP for procedure for legible and rational prescription writing . 2. For drug dispensing , a separate pharmacy or a Drug Dispensing Counter  for children is  made functional.
3. Pharmacists/nurse explain the drug dosage and route clearly to the parents/guardians (ask patients)</t>
  </si>
  <si>
    <t>Paediatric OPD has documented procedure for nursing process in OPD including initial investigation</t>
  </si>
  <si>
    <t>Review the SOP for procedure for initial assessment of  children ( weighed &amp; weight correctly recorded, immunisation status, children &lt; five years are screened for SAM using MUAC, and those with emergency and priority signs are
triaged).</t>
  </si>
  <si>
    <t>Paediatric OPD has documented procedure for patient privacy and confidentiality</t>
  </si>
  <si>
    <t>Paediatric OPD has documented procedure for data collection , analysis and undertaking improvement activities</t>
  </si>
  <si>
    <t xml:space="preserve">Paediatric OPD has documented procedure for support services and  facility management </t>
  </si>
  <si>
    <t>Review the SOP for process
description of support services such as equipment maintenance, calibration,
housekeeping, security, storage and inventory management</t>
  </si>
  <si>
    <t xml:space="preserve">Paediatric OPD has documented procedure for infection control and biomedical waste management </t>
  </si>
  <si>
    <t xml:space="preserve">Paediatric OPD  has
established &amp; documented policy for IYCF </t>
  </si>
  <si>
    <t>Check breastfeeding policy is part of or linked with IYCF policy</t>
  </si>
  <si>
    <t xml:space="preserve">Paediatric OPD  has
documented procedure for safety
&amp; risk management
</t>
  </si>
  <si>
    <t>Relevant protocols are displayed like management of pneumonia, Summary of the 10 steps to successful breastfeeding is displayed, lactation position and milk expression protocol are displayed in breastfeeding corner and OPD</t>
  </si>
  <si>
    <t xml:space="preserve">Processes are improved and implemented </t>
  </si>
  <si>
    <t xml:space="preserve">Check short term valid quality objectivities have been framed addressing key quality issues . Check if  these objectives are Specific, Measurable, Attainable, Relevant and Time Bound. </t>
  </si>
  <si>
    <t>Number of cases in paediatric OPD per month</t>
  </si>
  <si>
    <t xml:space="preserve">Number of follow-up cases  per month </t>
  </si>
  <si>
    <t>Immunization OPD per month</t>
  </si>
  <si>
    <t xml:space="preserve">Number of cases screened under RBSK per month </t>
  </si>
  <si>
    <t xml:space="preserve">Proportion of cases being given IYCF counselling per month </t>
  </si>
  <si>
    <t xml:space="preserve">Proportion of cases being referred  per month </t>
  </si>
  <si>
    <t xml:space="preserve">Proportion of cases being referred  disease wise </t>
  </si>
  <si>
    <t xml:space="preserve">No. of Stock out days for essential medicines </t>
  </si>
  <si>
    <t>check for pharmacy/drug dispensing counter dedicated to paediatric OPD</t>
  </si>
  <si>
    <t>Drop out rate for Pentavalent vaccination</t>
  </si>
  <si>
    <t>No. of needle stick injuries reported</t>
  </si>
  <si>
    <t>Percentage of AEFI cases reported</t>
  </si>
  <si>
    <t xml:space="preserve">Consultation time at  Clinic </t>
  </si>
  <si>
    <t xml:space="preserve">Number of children with diarrhoea treated with ORS and Zinc  </t>
  </si>
  <si>
    <t xml:space="preserve">Number of anaemia cases treated successfully </t>
  </si>
  <si>
    <t xml:space="preserve">Number of children with Pneumonia treated </t>
  </si>
  <si>
    <t xml:space="preserve">Proportion of cases requiring DEIC services out of screened </t>
  </si>
  <si>
    <t xml:space="preserve">Percentage of children on exclusive breastfeeding attending OPD </t>
  </si>
  <si>
    <t xml:space="preserve">Parent- attendant group only </t>
  </si>
  <si>
    <t>Waiting time at nutrition counselling centre</t>
  </si>
  <si>
    <t xml:space="preserve">Waiting time at paediatric clinic </t>
  </si>
  <si>
    <t>waiting time at drug dispensing counter dedicated for paediatric OPD</t>
  </si>
  <si>
    <t xml:space="preserve">(1) Numbering, main department and internal sectional signage, Restricted area signage displayed. 
(2) Directional signages are given from the entry of the facility </t>
  </si>
  <si>
    <t>(1) Name of doctor and Nurse on duty  are displayed and updated. 
(2) Contact details of referral transport / ambulance displayed. 
(3) Entitlements under JSSK, RBSK, or any relevant scheme  are displayed</t>
  </si>
  <si>
    <t xml:space="preserve">Audio Visual Films, Scrolls, Job Aids, mama's breast model etc are available to provide counselling for lactation, nutrition </t>
  </si>
  <si>
    <r>
      <t>(1) Check records are not lying in open and there is designated space for keeping records with limited access. 
(2) Records are not shared with anybody without</t>
    </r>
    <r>
      <rPr>
        <sz val="11"/>
        <color rgb="FFFF0000"/>
        <rFont val="Calibri"/>
        <family val="2"/>
        <scheme val="minor"/>
      </rPr>
      <t xml:space="preserve"> </t>
    </r>
    <r>
      <rPr>
        <sz val="11"/>
        <rFont val="Calibri"/>
        <family val="2"/>
        <scheme val="minor"/>
      </rPr>
      <t>permission of parents &amp; appropriate hospital authorities</t>
    </r>
  </si>
  <si>
    <t>(1) Check records are not lying in open and there is designated space for keeping records with limited access. 
(2) Records are not shared with anybody without written permission of parents &amp; appropriate hospital authorities</t>
  </si>
  <si>
    <t>1. No information regarding patient / parent identity is displayed 
2. Records are not shared with anybody without written permission of parents &amp; appropriate hospital authorities</t>
  </si>
  <si>
    <t xml:space="preserve">check the completeness of the Grievance redressal mechanism , from complaint registration till its resolution </t>
  </si>
  <si>
    <t xml:space="preserve">
Ask mother or attendants if they have paid for any services or any informal fees given to service providers </t>
  </si>
  <si>
    <t xml:space="preserve">Area is clean &amp; entry to area is restricted </t>
  </si>
  <si>
    <t xml:space="preserve">Demarcated ancillary area </t>
  </si>
  <si>
    <t>Availability of adequate circulation area for easy moment</t>
  </si>
  <si>
    <t>Check maternity complex &amp; SNCU is in close proximity</t>
  </si>
  <si>
    <t xml:space="preserve">Check the fire exits are clearly visible and routes to reach exit are clearly marked. Check there is no obstruction in the route of fire exits. Staff is aware of assembly points &amp; policy to evacuate SNCU in case of fire </t>
  </si>
  <si>
    <t>Staff is aware of RACE (Rescue, Alarm, Confine  &amp; Extinguish) &amp;PASS (Pull, Aim, Squeeze &amp; Sweep)</t>
  </si>
  <si>
    <t>Gowns (disposable /autoclavable) while entering inside SNCU and also while providing KMC</t>
  </si>
  <si>
    <r>
      <t xml:space="preserve">Availability of services in side lab; Micro hematocrit,Multistix,Bilirubinometer,Microscope,Dextrometer, Glucometer, </t>
    </r>
    <r>
      <rPr>
        <sz val="11"/>
        <rFont val="Calibri"/>
        <family val="2"/>
        <scheme val="minor"/>
      </rPr>
      <t xml:space="preserve"> test stripes, 26 gauge needle or lancet, alcohol for skin preparation</t>
    </r>
  </si>
  <si>
    <t xml:space="preserve">(1) BP apparatus, thermometers, weighing scale , radiant warmer  etc are calibrated .      (2) Check for records /calibration stickers. (3) There is system to label/ code the equipment to indicate status of calibration/ verification when recalibration is due. </t>
  </si>
  <si>
    <t>200 Lux at the plane of infant bed,                          adjustable Ambient lightening at least 50 to more than 600 Lux.                                Illumination level at nursing station- 150-300 Lux
Light source is glare free or veiling reflections</t>
  </si>
  <si>
    <t>New born identification band and foot prints are used</t>
  </si>
  <si>
    <t xml:space="preserve">Check linen is kept closed bin &amp; emptied regularly. Plastic bag is used in dustbin &amp; these bags are sealed before removed &amp; handed over </t>
  </si>
  <si>
    <t>There is fix schedule of reassessment as per protocols. Reassessment finding  are recorded in BHT</t>
  </si>
  <si>
    <t>(1) Check for referral cards filled from lower facilities
(2) CHW of nearby PHC/HWC is informed about discharge for follow ups</t>
  </si>
  <si>
    <t>There is a process  for ensuring the  identification of baby before any clinical procedure</t>
  </si>
  <si>
    <t>(1) Handover is given during the shift change explaining the condition,  care provided and any specific care if required.
(2) Check SBAR (situation, background, assessment and recommendation) protocols are followed</t>
  </si>
  <si>
    <r>
      <t xml:space="preserve">Electrolytes like Potassium chloride, Dopamine, dobutamine, Hydrocortisone,  Phenytoin, Phenobarbitone, Adrenergic agonist, Opioids,  </t>
    </r>
    <r>
      <rPr>
        <sz val="11"/>
        <color theme="1"/>
        <rFont val="Calibri"/>
        <family val="2"/>
        <scheme val="minor"/>
      </rPr>
      <t>Anti thrombolytic agent  etc. as applicab</t>
    </r>
    <r>
      <rPr>
        <sz val="11"/>
        <rFont val="Calibri"/>
        <family val="2"/>
        <scheme val="minor"/>
      </rPr>
      <t>le</t>
    </r>
  </si>
  <si>
    <t>Check if adverse drug reaction form is available in SNCU and its reporting is in practice.</t>
  </si>
  <si>
    <t>Check BHT is updated following each reassessment</t>
  </si>
  <si>
    <t>SNCU has established criteria for discharge</t>
  </si>
  <si>
    <t xml:space="preserve">Parent/attendants are trained &amp; confident to  provide care after discharge </t>
  </si>
  <si>
    <t>Protocols are defined &amp; followed for sample collection.  Also check procedure to transfer  to lab  (if need to send to inhouse/outsource lab.)</t>
  </si>
  <si>
    <t>Staff is aware of breastfeeding problems &amp; its management</t>
  </si>
  <si>
    <t>SNCU has system to label &amp; identify the expressed milk or milk received from CLMC</t>
  </si>
  <si>
    <t>(1) Unique ID of baby,  date of expression of milk or Date &amp; time of opening the DHM bottle</t>
  </si>
  <si>
    <t>Expressed milk/ DHM is stored at recommended temperature</t>
  </si>
  <si>
    <t>S</t>
  </si>
  <si>
    <t xml:space="preserve">          </t>
  </si>
  <si>
    <t xml:space="preserve">Hand washing and infection control audits done at periodic intervals for Staff as well as mothers/care givers visiting regularly </t>
  </si>
  <si>
    <t xml:space="preserve">Check doctors are aware of Hospital Antibiotic Policy </t>
  </si>
  <si>
    <t>At least 1 wash basin for every 5 beds</t>
  </si>
  <si>
    <t xml:space="preserve">Mothers/care giver adhere to hand washing  practices with soap </t>
  </si>
  <si>
    <t xml:space="preserve">Availability of gown/ Apron &amp; mask </t>
  </si>
  <si>
    <t>Compliance to correct method of wearing and removing the gloves  &amp; other PPEs</t>
  </si>
  <si>
    <t>Ask staff  about how they decontaminate the procedure surface like Examination table , Patients Beds Stretcher/Trolleys  etc. 
(Wiping with 1% Chlorine solution</t>
  </si>
  <si>
    <t>Availability of functional needle cutter &amp; Puncture proof container</t>
  </si>
  <si>
    <t xml:space="preserve">(1) Check if needle cutter has been used or just lying idle. (2)  it should be available near the point of generation like nursing station </t>
  </si>
  <si>
    <t xml:space="preserve">1. Staff knows what to do in case  of needle stick injury. 
2. Staff is aware of whom to report 
3. Check if any reporting has been done
4. Also check PEP issuance register </t>
  </si>
  <si>
    <t>1.Daily checklist has been prepared and is filled daily to monitor the preparedness and cleanliness  
2. Staff is designated and trained for filling and monitoring of this checklist.</t>
  </si>
  <si>
    <t>1.Daily checklist has been prepared and is filled daily to monitor the preparedness and cleanliness.
2. Staff is designated and trained for filling and monitoring of this checklist.</t>
  </si>
  <si>
    <t xml:space="preserve">Check that SOP for management of services has been prepared and is formally approved </t>
  </si>
  <si>
    <t>WI for phototherapy, Grading and management of hypothermia, Expression of milk, KMC,  Management of hypoglycaemia, housekeeping protocols, Administration of commonly used drugs, assessment of neonatal sepsis, Assessment of Jaundice, Temperature maintenance etc</t>
  </si>
  <si>
    <t xml:space="preserve">New born/Child Death audit is conducted </t>
  </si>
  <si>
    <t>Percentage of babies weighting less than 1800gm are admitted to SNCU</t>
  </si>
  <si>
    <t>No. of babies weighting less than 1800gm admitted / Total admission in SNCU in Month</t>
  </si>
  <si>
    <t xml:space="preserve">Percentage  of newborn deaths among inborn weighting 2500gm or more
</t>
  </si>
  <si>
    <t xml:space="preserve">Percentage of newborn deaths among out-born weighting 1200 to 1800g
</t>
  </si>
  <si>
    <t>ME E 20.5</t>
  </si>
  <si>
    <t>Availability of immunization services</t>
  </si>
  <si>
    <t>Availability of functional laboratory services</t>
  </si>
  <si>
    <t xml:space="preserve">Availability of Functional Radiology  Services </t>
  </si>
  <si>
    <t xml:space="preserve">Linkage with lower facilities, MMU, school health programme  for management of 4 D's </t>
  </si>
  <si>
    <t>Special Clinics are available for local prevalent diseases/ endemics</t>
  </si>
  <si>
    <t>Relevant  national or state guidelines are followed for provision of diagnostics, drugs, treatment of  children.</t>
  </si>
  <si>
    <t>User charges if any, are displayed and communicated to parent-attendants.</t>
  </si>
  <si>
    <t xml:space="preserve">Education material, job aids, dolls, mama's breasts model etc are available for lactation and nutrition Counselling </t>
  </si>
  <si>
    <t xml:space="preserve">Check all information  are available in local language </t>
  </si>
  <si>
    <t xml:space="preserve">Privacy and confidentiality of health conditions having social stigma are maintained </t>
  </si>
  <si>
    <t xml:space="preserve">1. Check for policy 
2. Who can issue certificates
3. Formats which shall used 
4. Record keeping of issued certificate
procedures for  issuing duplicate certificates 
5. Check turn around time to issue certificate 
</t>
  </si>
  <si>
    <t xml:space="preserve">Dedicated for paediatric opd </t>
  </si>
  <si>
    <t>As per Immunization schedule</t>
  </si>
  <si>
    <t>Examination gloves, Syringes, Dressing material , suturing material etc.</t>
  </si>
  <si>
    <t xml:space="preserve">Check of drug formulary is available </t>
  </si>
  <si>
    <t xml:space="preserve">(1) Check On duty doctor is aware of status of drugs available in pharmacy. 
(2) Updated list of available drugs is provided by pharmacy </t>
  </si>
  <si>
    <t xml:space="preserve">Check drugs are not given in hand  </t>
  </si>
  <si>
    <t>(1) Check drugs are given in envelop
(2) Check envelops are patient friendly having representation of morning, afternoon evening.
(3) Check representations are ticked as per prescription for better understanding</t>
  </si>
  <si>
    <t>1. Reporting mechanism is explained to the parent-attendant; the process should be hassle free
2.Values are displayed in the consultation room. 
3. Staff is aware normal reference values
4. System in place for urgent reporting of critical cases</t>
  </si>
  <si>
    <t>Vaccine recipient is asked to stay for half an hour after vaccination</t>
  </si>
  <si>
    <t xml:space="preserve"> To observer any Adverse effect following immunization </t>
  </si>
  <si>
    <t xml:space="preserve">Kit constitute of job-aid, dose chart for adrenaline as per age (1 ml ampoule -3 no.), Tuberculin syringe (1ml-3 no.), 24H/25G needle- 3 no, swabs-3 no. updated contact information of DIO, local ambulance services and adrenaline administration record slip. </t>
  </si>
  <si>
    <t xml:space="preserve">Reporting  of AEFI cases is ensured by ANM/ Staff nurse/ person providing immunization </t>
  </si>
  <si>
    <t xml:space="preserve">Staff is aware of  management protocols for hyperthermic babies </t>
  </si>
  <si>
    <t xml:space="preserve">Check ORS is freshly prepared. Mother's are counselled to prepare ORS </t>
  </si>
  <si>
    <t>Advise &amp; prescription is given  for micronutrient supplements (Vitamin A and iron syrup)</t>
  </si>
  <si>
    <t xml:space="preserve"> Screening of newborns </t>
  </si>
  <si>
    <t>Screened cases are referred to DIEC or tertiary care centre for diagnosis and treatment.</t>
  </si>
  <si>
    <t xml:space="preserve">Check staff is aware of how long autoclaved items can be stored. 
Also, autoclaved items are stored in dry, clean, dust free, moist free environment </t>
  </si>
  <si>
    <t>Check staff is aware of how long autoclaved items can be stored. 
 Also, autoclaved items are stored in dry, clean, dust free, moist free environment</t>
  </si>
  <si>
    <t>No. of paediatric Cases seen per paediatrician</t>
  </si>
  <si>
    <t xml:space="preserve">Number of children with severe &amp; moderate anaemia treated </t>
  </si>
  <si>
    <t>Bracket screen</t>
  </si>
  <si>
    <t>Curtains / frosted glass have been provided at windows</t>
  </si>
  <si>
    <t>Check all the windows are fitted with frosted glass or curtains have been provided</t>
  </si>
  <si>
    <t xml:space="preserve">Child is not left unattended or ignored  during care </t>
  </si>
  <si>
    <t>Check the fire exits are clearly visible and routes to reach exit are clearly marked. Check there is no obstruction in the route of fire exits. Staff is aware of assembly points .</t>
  </si>
  <si>
    <t>Availability of Paediatrician</t>
  </si>
  <si>
    <t xml:space="preserve">Check for on call during evening and night shifts also. </t>
  </si>
  <si>
    <t xml:space="preserve">1. Flow meter, humidifier, cylinder keys &amp; updated data sheet is available with in use of  cylinders. </t>
  </si>
  <si>
    <t>Check availability of Blankets to cover the children/ functional room heaters</t>
  </si>
  <si>
    <t xml:space="preserve"> Unique  identification number  is given to each patient during process of registration &amp; admission</t>
  </si>
  <si>
    <t xml:space="preserve">Check BHT for adherence on frequency of assessment </t>
  </si>
  <si>
    <t>OB/ SI</t>
  </si>
  <si>
    <t>TPR chart, IO chart, Growth chart , BHT, continuation sheet, Discharge card, Facility specific child death review format  - 
1. Check for adequate availability of the forms 
2. Check for completeness in the filled forms</t>
  </si>
  <si>
    <t xml:space="preserve">Nursing station is provided with the critical value of different tests </t>
  </si>
  <si>
    <r>
      <t>Patient's identification is conf</t>
    </r>
    <r>
      <rPr>
        <sz val="11"/>
        <color rgb="FFFF0000"/>
        <rFont val="Calibri"/>
        <family val="2"/>
        <scheme val="minor"/>
      </rPr>
      <t>i</t>
    </r>
    <r>
      <rPr>
        <sz val="11"/>
        <color theme="1"/>
        <rFont val="Calibri"/>
        <family val="2"/>
        <scheme val="minor"/>
      </rPr>
      <t xml:space="preserve">rmed &amp; Consent is taken before transfusion </t>
    </r>
  </si>
  <si>
    <t>Check whether staff follows the protocol for patient identification and cross validates it with written advice</t>
  </si>
  <si>
    <t xml:space="preserve">Staff is aware of the therapeutic doses of Vitamin D and Calcium Supplementation </t>
  </si>
  <si>
    <t xml:space="preserve">Staff is aware of blood transfusion protocols </t>
  </si>
  <si>
    <t>Staff is aware of the treatment regimen of HBV Chronic Infection</t>
  </si>
  <si>
    <t>Entecavir (in children 2 years of age or older and weighing at least 10kg. the oral solution should be
 given to children with a body weight up to 30kg)
Recommended once-daily dose of oral solution (mL)
Body weight (kg) Treatment –naïve persons*
10 to 11  - 3
&gt;11 to 14  - 4
&gt;14 to 17  - 5
&gt;17 to 20 6
&gt;20 to 23-  7
&gt;23 to 26-  8
&gt;26 to 30  - 9
&gt;30  to  - 10mL (0.5 mg) / 0.5 mg tablet once daily
Renal function should be monitored annually
in persons on long-term tenofovir or entecavir therapy, and growth monitored carefully in children</t>
  </si>
  <si>
    <t>1. Child having high fever, poor oral intake, or any danger signs (Bleeding, red spots or patches on the skin, bleeding from nose or gums, black-coloured stools, heavy menstruation/vaginal bleeding, Frequent vomiting, Severe abdominal pain, Drowsiness, mental confusion or seizures, pale, cold or clammy hands and feet, Difficulty in breathing)
2 If platelet count &lt; 100,000 /cu.mm or rapidly decreasing trend.
3 If haematocrit is rising trend.</t>
  </si>
  <si>
    <t xml:space="preserve">Staff counsel the mother for complementary feeding  as per IYCF guidelines </t>
  </si>
  <si>
    <t xml:space="preserve">Awareness is generated for complementary feeding from 6 months of age till two years of age  
</t>
  </si>
  <si>
    <t xml:space="preserve">1. Check for availability/ Ask staff if the supply is adequate and uninterrupted. 
2. Availability of Alcohol based Hand rub </t>
  </si>
  <si>
    <t>1.Check if staff is using PPEs. 
2. Ask staff if they have adequate supply.
3. Verify with the stock/Expenditure register</t>
  </si>
  <si>
    <t>Bins should not be filled more than 2/3 of its capacity</t>
  </si>
  <si>
    <t xml:space="preserve">Check that SOP for management of departmental services has been prepared and is formally approved </t>
  </si>
  <si>
    <t>Check current version is available with the departmental staff</t>
  </si>
  <si>
    <t xml:space="preserve">With details of action, responsibility, time line and Feedback mechanism. </t>
  </si>
  <si>
    <t xml:space="preserve">No. of cases treated for severe Anaemia </t>
  </si>
  <si>
    <t xml:space="preserve">No. of cases treated for severe  dehydration </t>
  </si>
  <si>
    <t xml:space="preserve">Registration to drug processes are  hassle free. </t>
  </si>
  <si>
    <t>Check computerised
registration, token system for queuing and patient calling system with electronic display are available to systematise outpatient consultation.</t>
  </si>
  <si>
    <t xml:space="preserve">Demarcated Drug dispensing counter for paediatric patients </t>
  </si>
  <si>
    <t xml:space="preserve"> Separate pharmacy/ Separate dispensing counter at OPD pharmacy </t>
  </si>
  <si>
    <t xml:space="preserve">Demarcated area for the assessment and
examination of medico-legal cases </t>
  </si>
  <si>
    <t>Such as rape/sexual assault survivors in OPD / Linkage with emergency</t>
  </si>
  <si>
    <t>Protection of children from Sexual offenses Act 2012 &amp; guidelines 2013</t>
  </si>
  <si>
    <t xml:space="preserve"> Communication and counselling of mothers with less breast milk &amp; sick babies on optimal  feeding practices </t>
  </si>
  <si>
    <t xml:space="preserve">Triage, Quality Assessment &amp; action planning, PDCA, 5S &amp; use of checklist for quality improvement </t>
  </si>
  <si>
    <t>ETAT training</t>
  </si>
  <si>
    <t>Availability of services for sexually assaulted child</t>
  </si>
  <si>
    <t xml:space="preserve">Check drugs are available in paediatric doses/formulation </t>
  </si>
  <si>
    <t>Check drugs are available in paediatric doses/formulation</t>
  </si>
  <si>
    <t>Drugs are intended in Paediatric dosages/formulations  only</t>
  </si>
  <si>
    <t xml:space="preserve">Check  OPD Services are available atleast for 6 hours </t>
  </si>
  <si>
    <t xml:space="preserve"> A. EMERGENCY SIGNS -who require immediate emergency treatment.
B.  PRIORITY SIGNS- indicating that they should be given priority in the queue,
so that they can rapidly be assessed and treated without delay.
C.  NON-URGENT cases- children can wait their turn in the queue for assessment and treatment. </t>
  </si>
  <si>
    <t>Triage area is earmarked</t>
  </si>
  <si>
    <t>Check the procedure is established to identify children with  emergency signs in OPD queue</t>
  </si>
  <si>
    <t>Quickly be directed to
a place where treatment can be provided immediately, e.g. the emergency room or ward equipped ETAT /SNCU</t>
  </si>
  <si>
    <t>Check the linkage between OPD , emergency and IPD services. Staff is aware about linkage and no time is wasted in the admission process.</t>
  </si>
  <si>
    <t xml:space="preserve">As per disease condition </t>
  </si>
  <si>
    <t>Responsibility of receiving &amp; shifting the patient is defined</t>
  </si>
  <si>
    <t>All staff  such as gatemen, record clerks, cleaners, janitors who have early patient contact are trained
in triage for emergency signs and  know where to send children for immediate management.</t>
  </si>
  <si>
    <t xml:space="preserve">Check physician follows clinical protocols </t>
  </si>
  <si>
    <t xml:space="preserve">(1) Check triage protocols are displayed 
(2) All children attending an emergency/OPD  are visually assessed immediately (within 30sec) upon arrival by paramedics /support staff  positioned in the emergency
and in OPD 
(3) Triage is completed within 15 minutes of arrival or registration by a competent and appropriately trained nurse or doctor &amp;and receive an initial triage assessment </t>
  </si>
  <si>
    <t xml:space="preserve">Spatula (disposable) -multiple
torch
Stethoscope (paediatric) 
Otoscope
Resuscitation kit 
Direct Ophthalmoscope  
Paediatric Auroscope 
 Ear speculum
Magnifying glass
Knee hammer
</t>
  </si>
  <si>
    <t xml:space="preserve">Availability of functional Equipment/Instruments for emergency Procedures </t>
  </si>
  <si>
    <t>Provision of health
education, health &amp; nutrition counselling</t>
  </si>
  <si>
    <t>Availability of promotion   services of overall growth and
development of children</t>
  </si>
  <si>
    <t>Availability of  services for early identification and intervention  of 4 D's</t>
  </si>
  <si>
    <t>Check emergency services are provided to paediatric cases even after OPD hrs</t>
  </si>
  <si>
    <t xml:space="preserve"> Assessment of physical growth &amp; immunisation status and age-appropriate nutritional counselling services</t>
  </si>
  <si>
    <t>Availability of isolation rooms</t>
  </si>
  <si>
    <t>Subluxation of elbow,   Rickets, Developmental dysplasia of hip, open &amp; close reduction of bones</t>
  </si>
  <si>
    <t>Management of bones &amp; joints conditions</t>
  </si>
  <si>
    <t xml:space="preserve">Indoor Management of Severe Diarrhoea </t>
  </si>
  <si>
    <t>Severe dehydration &amp; shock</t>
  </si>
  <si>
    <t xml:space="preserve">Availability of X ray services </t>
  </si>
  <si>
    <t xml:space="preserve">Availability of USG services </t>
  </si>
  <si>
    <t>Availability of nursing care service 24*7</t>
  </si>
  <si>
    <t xml:space="preserve">Availability of blood transfusion services </t>
  </si>
  <si>
    <t>Availability of indoor services as per local prevalent disease</t>
  </si>
  <si>
    <t>Availability of dietary services</t>
  </si>
  <si>
    <t xml:space="preserve">Availability of  laundry services </t>
  </si>
  <si>
    <t>Availability of functional security services</t>
  </si>
  <si>
    <t xml:space="preserve">Availability of Housekeeping  services </t>
  </si>
  <si>
    <t xml:space="preserve">including waste disposal </t>
  </si>
  <si>
    <t>Availability of services for maintenance  &amp; storage of clinical records</t>
  </si>
  <si>
    <t xml:space="preserve">Numbering, main department and internal sectional signage. Directional signages are given from the entry of the facility </t>
  </si>
  <si>
    <t xml:space="preserve">Visiting hours and visitor policy are displayed, Entitlement under   RBSK, PMJAY  or any state specific scheme  are displayed, </t>
  </si>
  <si>
    <t>Cots in  Paed .ward are large enough for stay of mother with child</t>
  </si>
  <si>
    <t>Availability of Wheel chair /stretcher for easy access to paed. Ward</t>
  </si>
  <si>
    <t>If not located on the ground floor availability of the ramp / lift 
If ramp is available check it is atleast 120 cm width, gradient not steeper than 1:12</t>
  </si>
  <si>
    <t xml:space="preserve">Check care to child is not denied or deffered  due to religion, caste, ethnicity, language, paying capacity, educational level &amp; disease conditions </t>
  </si>
  <si>
    <t>Wide , placed at lower level, supported with bars  &amp; door of toilet is opening outside</t>
  </si>
  <si>
    <t>Wide , placed at lower level, supported with bars  &amp; door  of toilet is opening outside</t>
  </si>
  <si>
    <t>Children friendly- low WC seats; washbasins at appropriate height, lever operated taps</t>
  </si>
  <si>
    <t>Availability of screen at examination room /area</t>
  </si>
  <si>
    <t xml:space="preserve">HIV status of child is not disclosed except to staff that is directly involved in care </t>
  </si>
  <si>
    <t>Check if HIV status  is not displayed  / written at bed side or records etc</t>
  </si>
  <si>
    <t xml:space="preserve"> Parents/ relatives are communicated  about child condition to  at least once in day</t>
  </si>
  <si>
    <t xml:space="preserve">Check parents/ relatives of admitted baby  is  communicated about newborn condition,  treatment plan and any changes at least once in day </t>
  </si>
  <si>
    <t xml:space="preserve">Check parents/ relatives of admitted baby  is  communicated about child condition,  treatment plan and any changes at least once in day </t>
  </si>
  <si>
    <t xml:space="preserve">
Check the completeness of the Grievance redressal mechanism , from complaint registration till its resolution </t>
  </si>
  <si>
    <t xml:space="preserve"> Check the completeness of the Grievance redressal mechanism , from complaint registration till its resolution </t>
  </si>
  <si>
    <t>Adequate space in wards as per patient load</t>
  </si>
  <si>
    <t>(1) Check there is no cluttering of beds 
(2) The space between 2 rows of beds is 5 feet and space between two beds 3.5-4.00 feet. Clearance of bedhead from the wall is 1 feet and 2 feet from the opposite bed.</t>
  </si>
  <si>
    <t xml:space="preserve">Functional bathroom with running water are available </t>
  </si>
  <si>
    <t>In paediatric ward /in its vicinity</t>
  </si>
  <si>
    <t xml:space="preserve">Availability of potable drinking water </t>
  </si>
  <si>
    <t>Availability of bedside lockers &amp; call bell</t>
  </si>
  <si>
    <t>Switches for all beds with indicator lights and
location indicator in the nurses’ duty station specially if cubicle arrangement is followed</t>
  </si>
  <si>
    <t xml:space="preserve">Availability of dedicated nursing station </t>
  </si>
  <si>
    <t xml:space="preserve">Demarcated area for Examination &amp; Treatment </t>
  </si>
  <si>
    <t>Designated of play room / area</t>
  </si>
  <si>
    <t>Separate room/s, preferably close to paediatric ward</t>
  </si>
  <si>
    <t>In the ward area, preferably adjacent to
paediatric ward or in emergency area</t>
  </si>
  <si>
    <t xml:space="preserve">Availability of Diarrhoea
treatment unit </t>
  </si>
  <si>
    <t>Availability of Doctor's  &amp; nurses Duty room</t>
  </si>
  <si>
    <t xml:space="preserve">Availability of ancillary area </t>
  </si>
  <si>
    <t xml:space="preserve">Availability of IPD beds as per case load </t>
  </si>
  <si>
    <t>Location of nursing station &amp; patient beds enables easy &amp; direct observation of patient</t>
  </si>
  <si>
    <t>Check functional lift is available</t>
  </si>
  <si>
    <t>(1) Ward located preferably close to the lift.
Give full compliance if ward is at ground floor</t>
  </si>
  <si>
    <t xml:space="preserve">1. Windows have grills and wire meshwork
2. Paediatric wards are non-slippery and even 
3. Open spaces are properly secured to prevent fall and injury </t>
  </si>
  <si>
    <t>Check physical infrastructure  of the paediatric ward is safe &amp; secure for children</t>
  </si>
  <si>
    <t>Check physical infrastructure  of the NRC  is safe &amp; secure for children</t>
  </si>
  <si>
    <t>Staff is aware of RACE (Rescue, Alarm, Confine  &amp; Extinguish) &amp;                                             PASS (Pull, Aim, Squeeze &amp; Sweep)</t>
  </si>
  <si>
    <t>Trained for managing paediatric cases &amp; providing paediatric care</t>
  </si>
  <si>
    <t>As per patient load (One nurse for 4-6 functional beds)</t>
  </si>
  <si>
    <t>Availability of ward attendant &amp; security guard</t>
  </si>
  <si>
    <t xml:space="preserve">Weighing machine( infant &amp; adult), Stadiometer for height, Infantometer for length, paediatric &amp; adult stethoscope, plus oximeter.
BP apparatus with paediatric cuff, multipara monitor, Thermometer, torch , </t>
  </si>
  <si>
    <t>Functional Critical care equipment for Resuscitation.</t>
  </si>
  <si>
    <t>Buckets for mopping, Separate mops for ward  and circulation area, duster, waste trolley, Deck brush, washing machine, Autoclave</t>
  </si>
  <si>
    <t>Prop up facility  Hospital graded mattress, Bed side locker , IVstand, Bed pan, bed rail</t>
  </si>
  <si>
    <t>Cupboard, nursing counter, table for preparation of medicines, chair, Call bell</t>
  </si>
  <si>
    <t>Infant and young Child Feeding ( IYCF) practices, ETAT, FIMNCI, Immunization, Effective communication skills</t>
  </si>
  <si>
    <t>There is system of timely corrective break down maintenance of the equipment</t>
  </si>
  <si>
    <t>1. Stock is updated on defined intervals 
2. Requisition are timely placed based on consumption  pattern</t>
  </si>
  <si>
    <t>Records for expiry and near expiry drugs are maintained for drug stored in department &amp; emergency tray</t>
  </si>
  <si>
    <t xml:space="preserve">Expiry dates' of drugs  are maintained </t>
  </si>
  <si>
    <t xml:space="preserve">Check for temperature charts are maintained and updated periodically. 
Refrigerators meant for storing drugs should not be used for storing eatables </t>
  </si>
  <si>
    <t>Adequate illumination at nursing station &amp; patient care areas</t>
  </si>
  <si>
    <t xml:space="preserve">150  Lux at patient bedside along with Provision of natural light.
Illumination of 100 Lux in ward.  Illumination level at nursing station- 150-300 Lux. </t>
  </si>
  <si>
    <t>(1) Only one female/  family members allowed to stay with the child, Visiting hour are fixed and practiced
(2) There is no overcrowding in the ward</t>
  </si>
  <si>
    <t>Check narcotic and psychotropic drugs are kept in lock &amp; key</t>
  </si>
  <si>
    <t xml:space="preserve">Identification band for all children </t>
  </si>
  <si>
    <t xml:space="preserve">Interior walls of ward are brightly painted and decorated </t>
  </si>
  <si>
    <t>Check walls are painted with cartoon characters/ animals/ plants/ under water/ jungle themes etc</t>
  </si>
  <si>
    <t>Ambience of paediatric OPD is bright and child friendly</t>
  </si>
  <si>
    <t xml:space="preserve">1. Building is painted/whitewashed in uniform colour 
2. Paediatric OPD is easy to identify </t>
  </si>
  <si>
    <t xml:space="preserve"> Check building is  plastered, painted/ whitewashed in uniform colour</t>
  </si>
  <si>
    <t xml:space="preserve">Check toilet seats, floors, basins etc are clean and water supply with functional cistern </t>
  </si>
  <si>
    <t xml:space="preserve">Check availability of power back with 1-2 outlets connected to generator supply, check for functional UPS /emergency lights </t>
  </si>
  <si>
    <t>Nutritional assessment of all children  done specially high risk cases</t>
  </si>
  <si>
    <t xml:space="preserve"> Check the procedure for requisition of different type of diet from ward to kitchen </t>
  </si>
  <si>
    <t>(1) Check dietary requirement of children of various ages are taken into consideration in menu/ diet chart of the hospital 
(2) Check the menu  includes
choices that are appropriate to the different cultural needs of children and their families</t>
  </si>
  <si>
    <t xml:space="preserve"> Check for Two meals / paediatric bed/ shift is ordered</t>
  </si>
  <si>
    <t xml:space="preserve"> Ask attendant/ patient whether they are satisfied with the Quality &amp; quality of food provided 
</t>
  </si>
  <si>
    <t xml:space="preserve">Check paediatric ward is not 
supplied with the same food as  adults </t>
  </si>
  <si>
    <t xml:space="preserve">Give non compliance if same adult food  is provided to children in paediatric ward </t>
  </si>
  <si>
    <t xml:space="preserve">Ask parents whether the linen is changed as soon as it gets soiled </t>
  </si>
  <si>
    <t>Check linen used in paediatric ward is having  cartoon characters/ animals/ plants/ jungle themes etc.</t>
  </si>
  <si>
    <t xml:space="preserve">Availability of valid No objection Certificate from fire safety authority </t>
  </si>
  <si>
    <t xml:space="preserve">Availability of authorization for handling Bio Medical waste from pollution control board </t>
  </si>
  <si>
    <t>Availability of certificate of inspection of electrical installation</t>
  </si>
  <si>
    <t>Availability of licence for operating lift</t>
  </si>
  <si>
    <t>Shared with main hospital building</t>
  </si>
  <si>
    <t>Regular + contractual</t>
  </si>
  <si>
    <t>Job description  is defined and communicated to all concerned staff</t>
  </si>
  <si>
    <t>As per hospital dress code</t>
  </si>
  <si>
    <t xml:space="preserve">Verification of outsourced services (cleaning/Laundry/Security/Maintenance)  provided are done by designated in-house staff. 
Check the penalty clause if no services / non satisfactory services  are provided
</t>
  </si>
  <si>
    <t xml:space="preserve">Swab are taken from infection prone surfaces such as examination tables, injection tray, isolation wards  etc. </t>
  </si>
  <si>
    <t>Shared with main hospital. Check paediatrician  is part of the committee</t>
  </si>
  <si>
    <t xml:space="preserve">(1) Patients are observed for any sign and symptoms of HAI  &amp; reported
(2) Check there are defined criteria and format for reporting HAI  &amp; staff is aware of it
(3) Check there is system at place to collate &amp; analyze the data &amp; feed is given to departments
</t>
  </si>
  <si>
    <t>(1) There is system for reporting Anti Microbial Resistance with in the facility 
(2) Policy Includes Rational Use of Antibiotics
(3) Check facility measure antibiotic consumption rate &amp; paediatric ward is aware of it</t>
  </si>
  <si>
    <t xml:space="preserve">Availability of hand washing  with running Water facility at Point of Use </t>
  </si>
  <si>
    <t>1. Check for availability of wash basin near the point of use.
2. Check  the regularity of water supply.</t>
  </si>
  <si>
    <t xml:space="preserve">RR/SI </t>
  </si>
  <si>
    <t>No reuse of disposable PPE</t>
  </si>
  <si>
    <t xml:space="preserve">No reuse of gloves, Masks, caps and aprons etc. </t>
  </si>
  <si>
    <t>Decontamination of examination and  procedural surfaces</t>
  </si>
  <si>
    <t xml:space="preserve">Patient  relative / caregiver satisfaction survey done on monthly basis </t>
  </si>
  <si>
    <t xml:space="preserve">Feedback is taken from  parents/guardians </t>
  </si>
  <si>
    <t>Review  SOP adequately cover description of Hand Hygiene,
personal protection, environmental cleaning, instrument sterilization,
asepsis, Bio Medical Waste
management, surveillance and monitoring of infection control practices</t>
  </si>
  <si>
    <t>Percentage of children with
emergency signs received
initial treatment in emergency</t>
  </si>
  <si>
    <t>Check BHT :- 
1. General condition including vital signs are documented 
2.  Patient H/O is taken &amp; documented
3. Provisional diagnosis is made &amp; written 
4. Initial treatment to start is recorded</t>
  </si>
  <si>
    <t>(1) Check process of initial assessment, triage, identification of emergency, priority &amp; non urgent signs are defined &amp; followed. 
(2) Check time for initial assessment done is recorded in BHT</t>
  </si>
  <si>
    <t>There is fixed schedule for assessment of stable &amp; critical patient</t>
  </si>
  <si>
    <t>Check  process followed to transfer/ handover the patient from emergency,  OT, HDU, NRC etc &amp; vice versa</t>
  </si>
  <si>
    <t>Referred paediatric cases are followed up for appropriate care,  completion of treatment &amp; outcome</t>
  </si>
  <si>
    <t xml:space="preserve">Check staff follows SBAR protocol (situation, background, assessment and recommendation) </t>
  </si>
  <si>
    <t>Check for TPR chart, I/O chart, any other vital required is monitored viz  lower chest indrawing, coma score or level of consciousness [AVPU: [Alert, Responding to voice, responding to pain, unconscious], temperature and body weight</t>
  </si>
  <si>
    <t xml:space="preserve">Check the measure taken to prevent new born theft, sweeping ,baby fall, adverse events following drugs/vaccine etc.
</t>
  </si>
  <si>
    <t xml:space="preserve">Triage is done and provide emergency
treatment  keeping in mind the ABCD steps: Airway, Breathing, Circulation, Coma, Convulsion, and Dehydration.
</t>
  </si>
  <si>
    <t xml:space="preserve">Check BHT that drugs are prescribed as per treatment protocols &amp;Check for rational use of antibiotics
</t>
  </si>
  <si>
    <t>Staff is aware of formulary</t>
  </si>
  <si>
    <t xml:space="preserve">Verify treatment prescribed with nursing records </t>
  </si>
  <si>
    <t>1. Procedures performed  (If any) are well explained  prior to the patient attendant like  ryles tube insertion/ drainage bag maintenance/ nebulization/  Resuscitation, blood transfusion etc 
2. Procedure performed viz. Nebulization, Resuscitation, blood transfusion  etc are documented</t>
  </si>
  <si>
    <t>Availability of formats for Treatment Charts,  Community follow up card, BHT, continuation sheet, Discharge card Etc. 
 1. Check for adequate availability of the forms 
2. Check for completeness in the filled forms</t>
  </si>
  <si>
    <t>Paed. HDU  has established criteria to transfer to step down</t>
  </si>
  <si>
    <t xml:space="preserve">Patient / attendants are consulted before discharge </t>
  </si>
  <si>
    <t xml:space="preserve">Discharge summary adequately mentions patients clinical condition, treatment given, Nutritional status and follow up </t>
  </si>
  <si>
    <t xml:space="preserve">Advice includes the information about the nearest health centre for further follow up. Counsel mother for treatment, follow up, feeding, discharge timings are explained prior </t>
  </si>
  <si>
    <t xml:space="preserve">Discharge summary is give to all patients </t>
  </si>
  <si>
    <t>Discharge summary is give to all  patients</t>
  </si>
  <si>
    <t>Role and responsibilities of staff in disaster are  defined
Mock drills have conducted from time to time</t>
  </si>
  <si>
    <t>The facility provide services under National  viral Hepatitis Control Programme</t>
  </si>
  <si>
    <t>Protocols are defined &amp; followed for sample collection &amp;  transfer timely  from ward  to lab for testing</t>
  </si>
  <si>
    <t>Protocols are defined &amp; followed for sample collection &amp; its transfer timely from NRC to lab for testing</t>
  </si>
  <si>
    <t>(1) Critical values are defined and intimated timely to treating medical officer
(2) List of Normal reference ranges are  available in NRC</t>
  </si>
  <si>
    <t>Blood bag details sticker is pasted in case file, patient monitoring status is recorded in case sheet</t>
  </si>
  <si>
    <t xml:space="preserve">Check -  
 Staff is aware of the protocol to be followed in case of any transfusion reaction 
</t>
  </si>
  <si>
    <t xml:space="preserve">Check MCP card is available &amp; updated. Mother /care provider is counselled and directed to immunize the child </t>
  </si>
  <si>
    <t>Immunization services are provided  as immunization schedule</t>
  </si>
  <si>
    <t>Assessment &amp; Management of  airway due to  breathing obstructions/failure</t>
  </si>
  <si>
    <t>Assessment &amp; management of  circulation failure cases</t>
  </si>
  <si>
    <t>Assessment  &amp; Management  severe dehydration cases</t>
  </si>
  <si>
    <t xml:space="preserve">Patient evaluation before surgery is coordinated  and recorded </t>
  </si>
  <si>
    <t>Vitals , Patients fasting status etc. is managed &amp; informed to OT.</t>
  </si>
  <si>
    <t xml:space="preserve">Staff is aware of the care protocol of children returned back from surgery </t>
  </si>
  <si>
    <t xml:space="preserve">For P. vivax, give a 3-day course of artemisinin-based combination therapy.
 For P. falciparum (with the exception of artesunate plus
sulfadoxine–pyrimethamine) combined with primaquine at 0.25 mg base/
kg, taken with food once daily for 14 days.                                                                  Give oral chloroquine at a total dose of 25 mg base/kg, combined with primaquine. </t>
  </si>
  <si>
    <t>1. Encourage oral fluids. If not tolerated, start intravenous isotonic fluid therapy with or without dextrose at maintenance. Give only isotonic
solutions. Start with 5 ml/kg/hour for 1–2 hours, then reduce by 2ml/kg/hour every 2 hours till 2ml/kg/hr provided there is clinical improvement and haematocrit is appropriately improving. IV
fluids are usually required for 1-2 days.
2. Reassess the clinical status and repeat the haematocrit after 2 hours. If the haematocrit remains the same, continue with the same rate for another 2–4 hours and reassess. If the vital signs/haematocrit is worsening increase the fluid rate and refer immediately.
3. Switch to oral as soon as tolerated, total fluid therapy usually 24-48 hrs,
titrated to adequate urine output.</t>
  </si>
  <si>
    <t>Discharge criteria is defined for dengue cases</t>
  </si>
  <si>
    <t xml:space="preserve">Staff is aware of clinical presentation of  Acute Hepatitis </t>
  </si>
  <si>
    <r>
      <t xml:space="preserve">Initial Treatment
Salbutamol inhalation 2.5 mg/dose (5 mg/ml solution), by nebuliser every 20 minutes x 3
/ Salbutamol inhalation by MDI-Spacer
4 puffs (100mcg/puff) at 2-3 min interval. This course is repeated every 20 minutes x3
/ Inj Adrenaline 0.01 ml/kg (maximum
of 0.3 ml) of 1:1000 solution
subcutaneous every 20 minutes x 3
</t>
    </r>
    <r>
      <rPr>
        <u/>
        <sz val="11"/>
        <rFont val="Calibri"/>
        <family val="2"/>
        <scheme val="minor"/>
      </rPr>
      <t xml:space="preserve">In case of Moderate to Severe attack  Additional - </t>
    </r>
    <r>
      <rPr>
        <sz val="11"/>
        <rFont val="Calibri"/>
        <family val="2"/>
        <scheme val="minor"/>
      </rPr>
      <t xml:space="preserve">
Oxygen Start Steroids; Prednisolone 2mg/kg/day in divided doses
</t>
    </r>
    <r>
      <rPr>
        <b/>
        <sz val="11"/>
        <rFont val="Calibri"/>
        <family val="2"/>
        <scheme val="minor"/>
      </rPr>
      <t xml:space="preserve">Reassess 30-60 mins If not improve - </t>
    </r>
    <r>
      <rPr>
        <sz val="11"/>
        <rFont val="Calibri"/>
        <family val="2"/>
        <scheme val="minor"/>
      </rPr>
      <t xml:space="preserve">
Continue bronchodilator 1-2 hly
and Ipratropium 8hly; Continue
steroids,  Give one dose of Mag. Sulph,
/aminophylline</t>
    </r>
  </si>
  <si>
    <r>
      <t>Give a blood transfusion to: all children with an EVF ≤ 12% or Hb ≤ 4 g/dl &amp; less severely anaemic children (EVF &gt; 12–15%; Hb 4–5 g/dl) with any of the condition: shock, impaired consciousness, respiratory acidosis (deep, laboured breathing),heart failure, very high parasitaemia (&gt; 20% of red cells parasitized).
 Give 10 ml/kg packed cells or 20 ml/kg whole blood over 3–4 h.
Check the respiratory rate and pulse rate every 15 min. If one of them rises, transfuse more slowly.</t>
    </r>
    <r>
      <rPr>
        <sz val="11"/>
        <color theme="0"/>
        <rFont val="Calibri"/>
        <family val="2"/>
        <scheme val="minor"/>
      </rPr>
      <t xml:space="preserve"> If there is fluid overload, give IV furosemide (1–2 mg/kg) up to a
maximum total of 20 mg.</t>
    </r>
    <r>
      <rPr>
        <sz val="11"/>
        <color theme="1"/>
        <rFont val="Calibri"/>
        <family val="2"/>
        <scheme val="minor"/>
      </rPr>
      <t xml:space="preserve">
 Give a daily iron–folate tablet or iron syrup for 14 days </t>
    </r>
  </si>
  <si>
    <t>SI/ PI</t>
  </si>
  <si>
    <t>OB/ RR</t>
  </si>
  <si>
    <t>(1) At least 3 times in a day</t>
  </si>
  <si>
    <t>SI/ RR/ OB</t>
  </si>
  <si>
    <t>OB/ PI</t>
  </si>
  <si>
    <t>Checklist for SNCU</t>
  </si>
  <si>
    <t xml:space="preserve">Checklist for Paediatric Outdoor Patient Department </t>
  </si>
  <si>
    <t>Checklist for  Paediatric OPD</t>
  </si>
  <si>
    <t>Availability of differently abled  toilet</t>
  </si>
  <si>
    <t>Facility maintains the privacy, confidentiality &amp; dignity of patient and related information.</t>
  </si>
  <si>
    <t xml:space="preserve">Safe, secure, clean, calm environment and privacy  is maintained for breastfeeding </t>
  </si>
  <si>
    <t xml:space="preserve">OPD slip with UID is given to the patient </t>
  </si>
  <si>
    <t>Display of citizen charter  in OPD complex</t>
  </si>
  <si>
    <t xml:space="preserve">Check Citizen charter is shared with main OPD complex, it includes information on:
1. Services available at the facility 
2. Timings of different services available 
3. Rights of Patients 
4. Responsibilities of Patients and Visitors 
5. Beds available 
6. Complaints and Grievances Mechanism
7. Mention of Services available on payment if any 
8. Help desk number 
9. Cycle time for Critical Processes </t>
  </si>
  <si>
    <t>(1) Dedicated Paediatric  Clinic for  diagnosis and treatment for common childhood ailments 
(2) Screening for admission 
(3) Follow up for care &amp; care after discharge</t>
  </si>
  <si>
    <t>Availability of Functional ENT Clinic</t>
  </si>
  <si>
    <t xml:space="preserve">1. Orthopaedic Clinic  providing Paediatric  consultation services (shared with main hospital)
2. Check records no. of  paediatric cases seen in past three months </t>
  </si>
  <si>
    <t xml:space="preserve">1. Dental Clinic  providing consultation services (shared with main hospital)
2. Check records no. of  paediatric cases seen in past three months </t>
  </si>
  <si>
    <t xml:space="preserve">a. Switch Boards other electrical installations are intact. 
B. Check adequate power outlets have been provided as per requirement of electric appliances and
 c. Electrical points are out of reach of children / covered </t>
  </si>
  <si>
    <t xml:space="preserve">Paediatric OPD is safe and secure </t>
  </si>
  <si>
    <t>Availability of Dentist</t>
  </si>
  <si>
    <t xml:space="preserve">As per patient load 
</t>
  </si>
  <si>
    <t>1. Daily cleanliness of cold chain equipment;
2. Twice daily temperature recording</t>
  </si>
  <si>
    <t>Forecasting  of drugs and consumables  is done scientifically  based on consumption and disease load</t>
  </si>
  <si>
    <t>Staff is trained for forecast  the requirement using scientific system</t>
  </si>
  <si>
    <t>Only one patient is allowed at a time in clinic</t>
  </si>
  <si>
    <t>All children below two years are directed from outpatients to the counselling centre for assessment of physical growth &amp; immunisation status (if not already done in the Paediatric Clinic) and age-appropriate counselling services</t>
  </si>
  <si>
    <t xml:space="preserve">Cleanliness &amp; Quantity of washed linen is checked. </t>
  </si>
  <si>
    <t xml:space="preserve">Check treatment plan and confirmed diagnosis is recorded </t>
  </si>
  <si>
    <t>Procedure for follow up of patients</t>
  </si>
  <si>
    <t>Staff is aware of clinical conditions in which baby can exhibit signs of hypothermia</t>
  </si>
  <si>
    <t>1. Ask staff about temperature, pressure and time for autoclaving. 
2. Ask staff about method, concentration and contact time  required for chemical sterilization.
3.Check records</t>
  </si>
  <si>
    <t>Minimum 2 applicable tools are used</t>
  </si>
  <si>
    <t xml:space="preserve"> Total and age group wise (neonate, 1 month to 6 months, 6months to 1 year, 1 -2 year , 2 - 5 years )</t>
  </si>
  <si>
    <t xml:space="preserve"> Total and age group wise (neonate, 1 month to 6 months, 6months to 1 year, 1 -2 year , 2 - 5 years)</t>
  </si>
  <si>
    <t xml:space="preserve">Parent/caregiver  Satisfaction Score </t>
  </si>
  <si>
    <t>(1) Assessment for dehydration
(2) Management according to degree of
dehydration
(3)Rational use of drugs in children with
diarrhoea/dysentery
(4)  Counselling on feeding, danger signs,
prevention of diarrhoea</t>
  </si>
  <si>
    <t xml:space="preserve"> Segregation and management of children
with infectious diseases (source isolation)      
</t>
  </si>
  <si>
    <t>Availability  departmental &amp;directional  signage</t>
  </si>
  <si>
    <t>Check  Paediatric ward, HDU, waiting areas  etc.</t>
  </si>
  <si>
    <t>1. Check in paediatric wards , waiting areas, HDU etc.
2. Check staff is not using pen, note pad, pen stand etc. which have logos of companies' producing breast milk substitute etc.</t>
  </si>
  <si>
    <t>Signages and information  are available in local language</t>
  </si>
  <si>
    <t xml:space="preserve">Paed. ward  has system in place to take informed consent from patient relative whenever required </t>
  </si>
  <si>
    <t>For JSSK, RBSK patient etc</t>
  </si>
  <si>
    <t>Stores, dirty utility areas</t>
  </si>
  <si>
    <t>a. Switch Boards other electrical installations are intact. 
B. Check adequate power outlets have been provided as per requirement of electric appliances and
 c. Electrical points are out of reach of children/ covered</t>
  </si>
  <si>
    <t>Availability of mamta/ ayahs,  Sanitary worker &amp; security guard</t>
  </si>
  <si>
    <t>Availability of instrument for treatment &amp; procedures</t>
  </si>
  <si>
    <t xml:space="preserve">Face masks (3 type; Neonate, Infant and paediatric type)
Self-inflating ventilation bag (all sizes), Laryngoscope,
Suction machines Oxygen supply, ET tube (different sizes)
</t>
  </si>
  <si>
    <t>Training on child Care</t>
  </si>
  <si>
    <r>
      <t xml:space="preserve">1. Check supervisors make periodic rounds of department and monitor that staff is working according to the training imparted. </t>
    </r>
    <r>
      <rPr>
        <sz val="11"/>
        <color rgb="FFFF0000"/>
        <rFont val="Calibri"/>
        <family val="2"/>
        <scheme val="minor"/>
      </rPr>
      <t xml:space="preserve"> </t>
    </r>
    <r>
      <rPr>
        <sz val="11"/>
        <color theme="1"/>
        <rFont val="Calibri"/>
        <family val="2"/>
        <scheme val="minor"/>
      </rPr>
      <t xml:space="preserve">
2. Also staff is  provided with on job training wherever there is still gaps</t>
    </r>
  </si>
  <si>
    <t>In Paed. Ward</t>
  </si>
  <si>
    <t xml:space="preserve">Check periodic assessment of medication and patient care safety risks are done using defined checklist periodically </t>
  </si>
  <si>
    <t xml:space="preserve">Verify with the records. A comprehensive risk assessment of all clinical processes should be done using pre defined criteria at least once in three month. </t>
  </si>
  <si>
    <t>Basic quality improvement method are used</t>
  </si>
  <si>
    <t xml:space="preserve">Advance quality improvement method are used </t>
  </si>
  <si>
    <t>Minimum 2 applicable tools are used in department</t>
  </si>
  <si>
    <t xml:space="preserve">Check SMART Quality Objectives have framed </t>
  </si>
  <si>
    <t xml:space="preserve">Check short term valid quality objectivities have been framed addressing key quality issues in  department and  for core services. Check if  these objectives are Specific, Measurable, Attainable, Relevant and Time Bound. </t>
  </si>
  <si>
    <t>1. Check CDR is  done at defined intervals
2. Gaps are identified 
3. Improvements are undertaken</t>
  </si>
  <si>
    <t xml:space="preserve">There is a procedure to conduct medical &amp;  Referral Audit </t>
  </si>
  <si>
    <t xml:space="preserve">Check points having  partial and Non Compliances are listed </t>
  </si>
  <si>
    <t xml:space="preserve">Check for assessment records such as circular, assessment plan, schedule and filled checklists. Internal assessment should be done at least quarterly </t>
  </si>
  <si>
    <t>Check the non value adding activities are removed and processes are made lean.  Improvement is sustained over a period of time</t>
  </si>
  <si>
    <t xml:space="preserve">Check  SMART Quality Objectives have framed </t>
  </si>
  <si>
    <r>
      <rPr>
        <sz val="11"/>
        <color theme="1"/>
        <rFont val="Calibri (Body)"/>
      </rPr>
      <t>7</t>
    </r>
    <r>
      <rPr>
        <sz val="11"/>
        <color theme="1"/>
        <rFont val="Calibri"/>
        <family val="2"/>
        <scheme val="minor"/>
      </rPr>
      <t xml:space="preserve"> </t>
    </r>
    <r>
      <rPr>
        <sz val="11"/>
        <color theme="1"/>
        <rFont val="Calibri (Body)"/>
      </rPr>
      <t>basic tools of Quality</t>
    </r>
    <r>
      <rPr>
        <sz val="11"/>
        <color theme="1"/>
        <rFont val="Calibri"/>
        <family val="2"/>
        <scheme val="minor"/>
      </rPr>
      <t xml:space="preserve"> are used for quality improvement in Paed. OPD</t>
    </r>
  </si>
  <si>
    <t>There is a system of daily round by matron/hospital manager/ hospital superintendent for monitoring of services</t>
  </si>
  <si>
    <t>1.Daily checklist has been prepared and filled daily to monitor the  cleanliness of Paediatric OPD/unit. 
2. Staff is designated and trained for filling and monitoring using the  checklist.</t>
  </si>
  <si>
    <t>1.Daily checklist has been prepared and filled daily to monitor the  cleanliness of Paediatric unit. 
2. Staff is designated and trained for filling and monitoring using the  checklist.</t>
  </si>
  <si>
    <t>Review meetings are done regularly</t>
  </si>
  <si>
    <t>Infection control committee is in place</t>
  </si>
  <si>
    <t xml:space="preserve">Ask staff how they decontaminate Examination table , Patients Beds Stretcher/Trolleys/ Examination table  etc. 
(Wiping with 1% Chlorine solution) </t>
  </si>
  <si>
    <t xml:space="preserve">Check records  for decontamination and washing of toys </t>
  </si>
  <si>
    <t>There is a procedure to ensure the traceability of sterilized packs &amp;their storage</t>
  </si>
  <si>
    <t>Hospital grade  disinfectant &amp; detergent solution</t>
  </si>
  <si>
    <t>Check bins are not overfilled &amp; staff is aware of when to empty the bin</t>
  </si>
  <si>
    <t>1. Check availability of Spill management kit ,
2. Staff is trained for managing small &amp; large spills , 
3. Check protocols are displayed</t>
  </si>
  <si>
    <t xml:space="preserve">Three bucket system is followed </t>
  </si>
  <si>
    <t>Staff frequently assess the child during the management</t>
  </si>
  <si>
    <t>If packed cells are available, give 10 ml/kg over 3–4 hours
preferably. If not, give whole blood 20 ml/kg over 3–4 hours.</t>
  </si>
  <si>
    <t xml:space="preserve">SI/RR    </t>
  </si>
  <si>
    <t>Check for that patient demographics like Name, age, Sex, UID Chief complaint, etc.  are recorded in admission records</t>
  </si>
  <si>
    <t xml:space="preserve">Admission is done by written order of a qualified doctor. Time of admission is recorded in patient record. </t>
  </si>
  <si>
    <t>Check  process followed to transfer/ handover the patient to &amp; from   OT, HDU, NRC, emergency  etc</t>
  </si>
  <si>
    <t>1. Referral vehicle is arranged 
2. Referral in and out register is maintained</t>
  </si>
  <si>
    <t xml:space="preserve">Facility has functional referral linkages with lower facilities </t>
  </si>
  <si>
    <t xml:space="preserve">(1) Check for referral cards filled from lower facilities
(2)  ANM of nearby PHC/HWC is informed about discharge  follow ups </t>
  </si>
  <si>
    <t xml:space="preserve">
(1) Check system is in place to give telephonic orders &amp; practised 
(2) Verbal orders are verified by the ordering physician within defined time period</t>
  </si>
  <si>
    <t>Check staff is aware of the drug regimen and doses as per STG</t>
  </si>
  <si>
    <t>Primary illness is resolved,  All infections and other medical complications have been treated,  baby maintain temp, baby is accepting mothers milk/feed,  Child is provided with micronutrients
Immunization is updated etc</t>
  </si>
  <si>
    <t xml:space="preserve"> Minimum stock and reorder level are calculated based on consumption
Minimum buffer stock is  maintained all the time</t>
  </si>
  <si>
    <t xml:space="preserve">Check for round the clock piped water supply with overhead tank </t>
  </si>
  <si>
    <t xml:space="preserve">1. Check linen is  clean, stains free &amp; not torn, 
2. Check what action is taken  in case the linen is torn/ still stained/ unclean.  </t>
  </si>
  <si>
    <t xml:space="preserve">(1) Secondary curtain/ screen is used to create a visual barrier in  breastfeeding area
</t>
  </si>
  <si>
    <t xml:space="preserve">As per family participatory care guidelines </t>
  </si>
  <si>
    <t>Counselling aids are available for education of parents/ guardian</t>
  </si>
  <si>
    <t>1. Check in SNCU Complex including waiting areas
2. Check staff is not using pen, note pad, pen stand etc. which have logos of companies' producing breast milk substitute etc.</t>
  </si>
  <si>
    <t xml:space="preserve">(1) Screens / Partition has been provided between mothers 
(2) Visual privacy is maintained in milk expression area </t>
  </si>
  <si>
    <t xml:space="preserve">SNCU has system in place to take informed consent from parent/ guardian/ relative whenever required </t>
  </si>
  <si>
    <t>Adequate space in MNCU as per the load</t>
  </si>
  <si>
    <t>As per MNCU guideline</t>
  </si>
  <si>
    <t>SNCU has newborn care area</t>
  </si>
  <si>
    <t>SNCU has designated area for infected cases as isolation ward</t>
  </si>
  <si>
    <t>(1) Varicella, Diarrhoea
(2) Strict asepsis protocol are followed</t>
  </si>
  <si>
    <t>Mother's area for expression of breast milk/ Breast feeding, gowning area &amp; Handwashing area</t>
  </si>
  <si>
    <t>SNCU Complex has designated space for MNCU</t>
  </si>
  <si>
    <t xml:space="preserve">(1) Part of SNCU complex/ Area in close proximity
(2) Check Stepdown and KMC unit amalgamated as part of MNCU </t>
  </si>
  <si>
    <t>MNCU has a treatment cum examination area</t>
  </si>
  <si>
    <t xml:space="preserve"> Autoclaving room, washing area, change room &amp; Dirty Utility , Dining area</t>
  </si>
  <si>
    <t>20 Radiant warmers  -servo controlled with oxygen &amp; suction and 6 phototherapy machine</t>
  </si>
  <si>
    <t xml:space="preserve">All the measuring equipment/ instrument  are calibrated </t>
  </si>
  <si>
    <t>`</t>
  </si>
  <si>
    <t>There is no stock out of drugs and 
Procedure for replenishing drug in place</t>
  </si>
  <si>
    <t xml:space="preserve">(1) At least once a day 
(2) With hospital grade disinfectant  </t>
  </si>
  <si>
    <t>Check for that patient UID &amp; demographics like Name, age, Sex, Chief complaint,  etc. are recorded</t>
  </si>
  <si>
    <t xml:space="preserve">Check Nursing staff  is aware 7 R's of Medication and follows them  </t>
  </si>
  <si>
    <t>General order book (GOB), report book, Admission register, lab register, Admission sheet/ bed head ticket, discharge slip, referral slip, referral in/referral out register, Diet register, Linen register, Drug indent register etc</t>
  </si>
  <si>
    <t>(1) Improved vital signs
(2) Breath sounds over both lung fields
(3) No gastric distention
 (4) Vapours in tube during exhalation
 (5) Chest movement in each breath 
(6) Direct visualization of tube passing between vocal cords</t>
  </si>
  <si>
    <t>Check there is process to call parents after a month to expalin findings of autopsy  &amp; if required to discuss the possibility of the problem occuring in next baby.</t>
  </si>
  <si>
    <t>Check SNCU promotes  breastfeeding during follow up visits</t>
  </si>
  <si>
    <t>SNCU has documented procedure for data collection, analysis &amp; use for improvement</t>
  </si>
  <si>
    <t>Facility takes effort to ensure hassle free registration. 
Have dedicated counter/ separate counter in centralized OPD registration (provision of dedicated que for school going children)</t>
  </si>
  <si>
    <t xml:space="preserve">1. Windows have grills and wire meshwork
2. NRC are non-slippery and even 
3. Open spaces are properly secured to prevent fall and injury </t>
  </si>
  <si>
    <t xml:space="preserve">Inj. Ampicillin with Cloxacillin, Inj. Ampicillin
Inj. Cefotaxime
Inj. Gentamicin,
Inj. Cloxacillin, </t>
  </si>
  <si>
    <t>Management of Neonatal Asphyxia</t>
  </si>
  <si>
    <t>Privacy is maintained in breast feeding and KMC room/area</t>
  </si>
  <si>
    <t xml:space="preserve">Check staff is not providing care in undignified manner such as yelling, scolding, shouting and using abusive language  to mother in SNCU and MNCU </t>
  </si>
  <si>
    <t xml:space="preserve">Also check provision for their stay and diet </t>
  </si>
  <si>
    <t>Availability of adequate circulation area for easy movement</t>
  </si>
  <si>
    <t>Check community health worker is assigned for the follow-up post discharge</t>
  </si>
  <si>
    <t xml:space="preserve">Ask for demonstration - mothers/guardian aware Steps of HW. </t>
  </si>
  <si>
    <t>(1) One trained female family member allowed to stay with the new born in step down after undertaking all universal precaution measures like bathing, wearing gowns, mask, head cap etc. 
 (2) Entry to SNCU is restricted, 
(3) Visiting hour are fixed and practiced</t>
  </si>
  <si>
    <t>PI/ SI</t>
  </si>
  <si>
    <t xml:space="preserve">Dedicated drug dispensing counter for paediatric OPD </t>
  </si>
  <si>
    <t>1. Numbering, main department and internal sectional signage are placed.
 2. Directional signages are available clearly indicating the paediatric OPD and its ancillary areas vis a vis counselling room, immunization room , breastfeeding corner, lab etc.</t>
  </si>
  <si>
    <t>The layout should indicate the paediatric services vis a vis examination room, consultation room, immunisation, IYCF counselling, drugs dispensing , lab, imaging, emergency, SNCU, paediatric wards etc very clearly</t>
  </si>
  <si>
    <t>At least 120 cm width, gradient not steeper than 1:12</t>
  </si>
  <si>
    <t>Patient 's rights &amp; responsibilities are displayed (may be shared with main hospital)</t>
  </si>
  <si>
    <t>Paediatric ward ??</t>
  </si>
  <si>
    <t>a. Waiting area has adequate space and is   adjacent or close to the paediatric clinic
b. check ambience of the waiting area is child friendly vis a vis cartoon/animals/flowers painting on the wall, child play zone with safe toys, puzzles, blocks, stacking bottle tops  and swings.</t>
  </si>
  <si>
    <t>Dedicated IYCF Counselling Centre</t>
  </si>
  <si>
    <t xml:space="preserve">Check availability of  IYCF room 
</t>
  </si>
  <si>
    <t>Available separately for children</t>
  </si>
  <si>
    <t xml:space="preserve">Check for fixtures and furniture like cupboards, cabinets, and heavy equipment , hanging objects are properly fastened and secured </t>
  </si>
  <si>
    <t xml:space="preserve">1 with each doctor  where children are weighed &amp; weight is correctly recorded, immunisation status is checked, children
&lt; five years are screened for SAM using MUAC, and those with emergency and priority signs are triaged.
Check dedicated staff is also available  with IYCF counselling centre </t>
  </si>
  <si>
    <t xml:space="preserve">Availability of technician/ Assistant </t>
  </si>
  <si>
    <t xml:space="preserve"> Audiometrician, Ophthalmic assistant,  Dental technician (As per patient load &amp; Shared with main hospital)
a. Check services are available for paediatric cases ,
b. Check record how many paediatric cases have availed services in last three months </t>
  </si>
  <si>
    <t>a. Check services are available for paediatric cases ,
b. Check record how many paediatric cases have availed services in last three months 
(As per patient load &amp; Shared with main hospital)</t>
  </si>
  <si>
    <t>Availability of house keeping staff &amp; security guards</t>
  </si>
  <si>
    <t xml:space="preserve">AEFI Kit - 1 mL ampoule of adrenaline (1:1000) – 3 nos., 1 mL tuberculin syringes / 40 unit insulin syringes without fixed needles, 24/25 G needles of 1 inch length, Swabs. 
New-born resuscitation kit - Suction catheter (5F, 6F, 8F, 10F) , bag and mask, laryngoscope, endotracheal tubes(2.5, 3, 3.5, 4 and stylets, umbilical catheters , three way stop check </t>
  </si>
  <si>
    <t xml:space="preserve">Non-invasive blood pressure monitoring (Paediatric and adult cuffs) -1 each, thermometer, Weighing scales (digital) for infants and children (1 each),  stethoscope (paediatric), Stadiometer, Infant meter , Measuring tape </t>
  </si>
  <si>
    <t>Self-inflating bags &amp; mask with oxygen
reservoir: newborn (250 ml), infant (500) &amp; paediatric (750 mL), Newborn, Infant, child masks (00,0,1,2), Oxygen concentrator (if assured power
supply) or oxygen cylinder (as backup) with regulator, pressure gauge and flow meter, Suction pumps (electric &amp; foot operated),Nebuliser, Infusion pump, Laryngoscope handle and blades: curved 2,3; straight 1,2; handle 0 size, Pulse oximeter (adult / paediatric probes),Noninvasive blood pressure monitoring
(infant, child cuffs)</t>
  </si>
  <si>
    <t xml:space="preserve">Availability of functional Instruments / Equipment for Ophthalmic Procedures </t>
  </si>
  <si>
    <t>Retinoscope, refraction kit, tonometer, perimeter, distant vision chart, Colour vision chart.</t>
  </si>
  <si>
    <t xml:space="preserve">Availability of Instruments/ Equipment Procedures for ENT procedures </t>
  </si>
  <si>
    <t xml:space="preserve">Availability of functional Instruments/ Equipment for Dental Procedures </t>
  </si>
  <si>
    <t>Availability of equipment for cleaning &amp; disinfection</t>
  </si>
  <si>
    <t xml:space="preserve">Spot light, electrical fixture for equipment, X ray view box </t>
  </si>
  <si>
    <t xml:space="preserve">Doctors Chair, Patient Stool, Examination Table, Attendant Chair, Table, Footstep, cupboard, wheelchair, trolley, Almirah/ wall mounted cabinets (for storage of consumables, records) etc. </t>
  </si>
  <si>
    <t xml:space="preserve">Emergency triage, Resuscitation, monitoring &amp; stabilization </t>
  </si>
  <si>
    <t>All equipment are covered under AMC including preventive maintenance</t>
  </si>
  <si>
    <t xml:space="preserve">1. Check drugs and consumables are kept at allocated space in emergency tray and drugs dispensing counter
2. Drug shelves  are labelled. 
3. Look alike and sound alike drugs are kept separately
4.EARLY EXPIRY FIRST OUT (EEFO) is practised </t>
  </si>
  <si>
    <t>Examination table, Dressing room, injection room, circulation area, counselling room, immunization room, drugs dispensing counter and waiting area</t>
  </si>
  <si>
    <t xml:space="preserve">1. All area are clean  with no dirt, grease, littering and cobwebs.
2. Surface of furniture and fixtures are clean
3. Cleanliness and maintenance of child zone including their swings and toys is ensured </t>
  </si>
  <si>
    <t xml:space="preserve">(1) No lizard, cockroach, mosquito, flies, rats, bird nest etc.
(2) Anti Termite treatment on wooden items on defined intervals </t>
  </si>
  <si>
    <t>1. Adequate linen is available in examination area. 
2. Child friendly bright coloured and soft linen is used</t>
  </si>
  <si>
    <t>(1) A person is dedicated for management of OPD laundry.
(2) Records are maintained</t>
  </si>
  <si>
    <t>1. Check staff is able to explain the key messages of IMS Act  (At-least 3 messages)
(a) Prohibition from any kind of promotion and advertisement of infant milk substitutes, (b) prohibition of providing free samples and gifts to pregnant women or mother, (c) prohibit donation of free or subsided free samples,   
(d) prohibit any contact of manufacturer or distributor with staff
2. Hoarding describing the provision of IMS act is displayed in the facility</t>
  </si>
  <si>
    <t xml:space="preserve">Check staff is aware of key points of medical examination of sexually assaulted child 
(1) Take written Consent from parents / guardian
(2) Document the question asked
(3) Ensure adequate privacy
(4) Ask the child whom they would like to accompany them during physical examination
(5) If child resist, examination may be deferred
(6) If the victim is girl child assessment shall be conducted by women doctor
</t>
  </si>
  <si>
    <r>
      <t xml:space="preserve">1. Patients (inborn and out born) are followed up for nutritional status and the completion of the treatment &amp; immunisation .
2.Provisioning for follow up at lower level healthcare facilities vis a vis CHC , PHC and HWC.
</t>
    </r>
    <r>
      <rPr>
        <sz val="11"/>
        <color theme="1"/>
        <rFont val="Calibri (Body)_x0000_"/>
      </rPr>
      <t xml:space="preserve">3. Provisioning for tele consultation </t>
    </r>
    <r>
      <rPr>
        <sz val="11"/>
        <color theme="1"/>
        <rFont val="Calibri"/>
        <family val="2"/>
        <scheme val="minor"/>
      </rPr>
      <t xml:space="preserve">(give  compliance if state does not have telemedicine facility) </t>
    </r>
  </si>
  <si>
    <t>1. Referral criteria are defined as per FBNC and state specific guidelines
2. Referral criteria clearly mention the cases referred to the higher and lower centre for treatment/follow up</t>
  </si>
  <si>
    <t xml:space="preserve"> Referral linkage to lower down facility for the compliance of the treatment and further follow up. 
</t>
  </si>
  <si>
    <t xml:space="preserve">1.Paediatric cases who are left unattended , orphan/lawaaris are identified and care is provided 
2. Police is informed in such cases 
3. Appropriate arrangement is made with local NGOs etc. </t>
  </si>
  <si>
    <t xml:space="preserve">STG for  management of pneumonia, AEFI management , management of diarrhoea, new-born resuscitation etc. are available and are followed </t>
  </si>
  <si>
    <t>Check for any open single dose vial with left  over content intended to be used later on. In multi dose vial needle is not left in the septum</t>
  </si>
  <si>
    <t xml:space="preserve">
1. Check availability of formats for reporting and 
2. Monthly reporting (nil reporting too)</t>
  </si>
  <si>
    <t xml:space="preserve">Check the facility has quality management system in place </t>
  </si>
  <si>
    <t>(1)  Facility ensure safe keeping and easy retrieval of the OPD registers, OPD tickets (as per state guidelines). (2) Electronic patient recording system is available</t>
  </si>
  <si>
    <t xml:space="preserve">The facility has explicit clinical criteria for providing intubations &amp; extubating, and care of patients on ventilation and subsequently on its removal </t>
  </si>
  <si>
    <t>Emergency &amp; OPD has established &amp; implemented system for sorting of the paediatric patients</t>
  </si>
  <si>
    <t>Emergency protocols for management of paediatric conditions are available</t>
  </si>
  <si>
    <t>(1) Protocols for management of trauma, surgical, orthopaedics, poisoning, drowning , dyspnoea, unconscious, shock &amp; burn 
(2) Drug dosage charts are available</t>
  </si>
  <si>
    <t xml:space="preserve">All the emergency paediatric cases are closely monitored  </t>
  </si>
  <si>
    <t xml:space="preserve">
(1) Ensure vitals are stable and the child is in no immediate danger of deteriorating. 
(2) The paediatrician on call assess the child before the transfer is made.
 to ward/ HDU/referred </t>
  </si>
  <si>
    <t>No patient is transferred to ward/ HDU without primary management &amp; stabilization</t>
  </si>
  <si>
    <t>Check emergency department is conducting initial assessment - provide primary treatment,  not only registering the patient &amp; transferring</t>
  </si>
  <si>
    <t xml:space="preserve">Stabilisation include some or all: 
(1) Securing the airway. 
(2) Establishing secure venous access.
Correcting poor perfusion and acidaemia.
(3) Obtaining a full history.
(4)  Carrying out a full physical examination.
(5) Performing baseline investigations, e.g.; a chest X-ray, electrolytes or glucose.
(6) Performing acute ‘aetiological’ investigations, e.g.; blood culture before giving antibiotics.
(7) Initial treatment of the causative pathology, e.g.; bronchodilators for asthma and antibiotics for sepsis.
(8) Deciding on the location of continuing care.
(9) Arranging transfer to an appropriate unit (like paediatric ward) or health facility.
</t>
  </si>
  <si>
    <t xml:space="preserve">Check availability of protocols /guidelines for collection of forensic evidences in case of sexual assault/rape </t>
  </si>
  <si>
    <t xml:space="preserve">(1) Check staff is aware &amp; follow the  protocols.
(2) Sexual assault forensic evidence kit is available
(3) Check provisioning of ECP (pubertal child)  prophylaxis against STI, HIV etc
(4) Counselling service are available for victim </t>
  </si>
  <si>
    <t xml:space="preserve">1. Preferably a personnel has been dedicated for sample collection from Paediatric OPD
2. Labelling is done correctly 
3. Pre testing instructions are given properly to the parent-attendant </t>
  </si>
  <si>
    <t xml:space="preserve">
Facility staff adheres to standard procedures for management of second stage of labour.
</t>
  </si>
  <si>
    <t xml:space="preserve">Facility staff adheres to standard procedure for active management of third stage of labour </t>
  </si>
  <si>
    <t xml:space="preserve">Facility staff adheres to standard procedures for routine care of new-born immediately after birth </t>
  </si>
  <si>
    <t xml:space="preserve">Facility staff adheres to standard protocols for identification and management of Pre Eclampsia / Eclampsia </t>
  </si>
  <si>
    <t xml:space="preserve">Facility staff adheres to standard protocols for Management of HIV in Pregnant Woman &amp; New-born </t>
  </si>
  <si>
    <t>There is Established protocol for new-born resuscitation is followed at the facility.</t>
  </si>
  <si>
    <t xml:space="preserve">Facility staff adheres to protocol for assessment of condition of mother and baby and providing adequate postpartum care </t>
  </si>
  <si>
    <t>Facility staff adheres to protocol for counselling on danger signs, post-partum family planning and exclusive breast feeding</t>
  </si>
  <si>
    <t>Facility staff adheres to protocol for  ensuring care of new-borns with small size at birth</t>
  </si>
  <si>
    <t>The facility ensures adequate stay of mother and new-born in a safe environment as per standard Protocols</t>
  </si>
  <si>
    <t>There is established procedure for discharge and follow up of mother and new-born</t>
  </si>
  <si>
    <t>Staff is aware of applicability of OVP vaccines</t>
  </si>
  <si>
    <t>Screening of sick child  is done to prioritize management as per classification : Emergency sign, priority sign &amp; non urgent sign</t>
  </si>
  <si>
    <t xml:space="preserve">(1) RR &gt;60 breaths per min
(2) Severe chest in drawing
(3) Grunting
(4) Apnoea or gasping </t>
  </si>
  <si>
    <t>Staff is aware of common causes of respiratory distress in new-born</t>
  </si>
  <si>
    <t>(1) Pre Term : RDS, Congenital pneumonia, hypothermia &amp; hypoglycaemia
(2) Term: Transient tachypnoea of new-born (TTNB), meconium aspiration, pneumonia, asphyxia
(3) Surgical cases: Diaphragmatic hernia, Tracheo - esophageal fistula, B/L choanal atresia
(4) other causes: Congenital heart disease, acidosis, inborn errors of metabolism</t>
  </si>
  <si>
    <t>Staff is aware of sign &amp; symptoms of severe pneumonia in children 2 month to 5 yrs.</t>
  </si>
  <si>
    <t>Cough or difficulty in breathing in children with at least one of the following condition : 
(1) Central Cyanosis or oxygen saturation &lt;90%
(2) Severe respiratory distress (laboured of very fast breathing (RR&lt;70 per minute) or severe lower chest indrawing or head nodding or stridor or grunting)
(3) Sign of pneumonia with general danger sign (inability to breastfed or lethargy or reduced level of consciousness or convulsions)</t>
  </si>
  <si>
    <t>LBW, preterm babies, hypoglycemia,sclerema, DIC and internal bleeding
Hypothermic babies show signs of lethargy, irritability, poor feeding, tachypnoea/apnoea etc</t>
  </si>
  <si>
    <t>Staff is aware of common causes of hyperthermia</t>
  </si>
  <si>
    <t>(1) Sepsis
(2) Envt. too hot for baby
(3) Wrapping the baby in too many layers of clothes, esp. in hot humid climate
(4) Keeping new-born close to heater/hot water bottle
(5) Leaving the under heating devices i.e. radiant warmer, incubator, phototherapy that is not functioning properly and/to not check regularly</t>
  </si>
  <si>
    <r>
      <t>Examine every hyperthermic baby for infection (1) If temp. is above 39</t>
    </r>
    <r>
      <rPr>
        <vertAlign val="superscript"/>
        <sz val="11"/>
        <color theme="1"/>
        <rFont val="Calibri"/>
        <family val="2"/>
        <scheme val="minor"/>
      </rPr>
      <t>O</t>
    </r>
    <r>
      <rPr>
        <sz val="11"/>
        <color theme="1"/>
        <rFont val="Calibri"/>
        <family val="2"/>
        <scheme val="minor"/>
      </rPr>
      <t>C, the neonate should be undressed and sponged with tepid water at app. 35</t>
    </r>
    <r>
      <rPr>
        <vertAlign val="superscript"/>
        <sz val="11"/>
        <color theme="1"/>
        <rFont val="Calibri"/>
        <family val="2"/>
        <scheme val="minor"/>
      </rPr>
      <t>O</t>
    </r>
    <r>
      <rPr>
        <sz val="11"/>
        <color theme="1"/>
        <rFont val="Calibri"/>
        <family val="2"/>
        <scheme val="minor"/>
      </rPr>
      <t>C until temperature is below is below 38 OC
(2) If temp. is 37.5- 39</t>
    </r>
    <r>
      <rPr>
        <vertAlign val="superscript"/>
        <sz val="11"/>
        <color theme="1"/>
        <rFont val="Calibri"/>
        <family val="2"/>
        <scheme val="minor"/>
      </rPr>
      <t>O</t>
    </r>
    <r>
      <rPr>
        <sz val="11"/>
        <color theme="1"/>
        <rFont val="Calibri"/>
        <family val="2"/>
        <scheme val="minor"/>
      </rPr>
      <t>C- Undressing &amp; exposing to room temp is usually all that is necessary. 
(3) If due too envt. temperature: move baby into colder environment &amp; using loose &amp; light clothes.
(4) If due to device- remove the baby from source of heat
(5) Give frequent breastfeeds to replace fluids. if the baby cannot breastfeed, give EBM. If does not tolerate feeds, IV fluids may be given
(6) Measures the temp. hourly till it become normal</t>
    </r>
  </si>
  <si>
    <t>1. For neonates and infants till 1 year of age, daily 2000 IU of vitamin D with 500 mg of calcium for a 3-month period is recommended. At the end of 3 months, response to  treatment should be reassessed 
2. From one year onwards till 18 years of age, 3000-6000 IU/day of vitamin D along with calcium intake of 600-800 mg/day is recommended for a minimum of 3 months.
3. Staff is aware of  side-effects of excessive administration of Vitamin - D can lead to hypervitaminosis, particularly in infants.</t>
  </si>
  <si>
    <t xml:space="preserve">Screening is done and the cases are referred to NRC for appropriate treatment </t>
  </si>
  <si>
    <t>All the clinically suspected  anaemic children  (reported for any illness) undergo Hb estimation
All the children referred from field due to palmer pallor- undergo HB level estimation before initiation of treatment.</t>
  </si>
  <si>
    <t>Staff is aware of categorise of anaemia on basis of HB level among the children</t>
  </si>
  <si>
    <t>6-12month (6-10kg)--1 ml of IFA syrup, once a day
1yr -3 yrs. (10-14kg)--1.5 ml of IFA syrup, once a day
3yrs-5yrs(14-19yrs)-- 2ml  of IFA syrup, once a day</t>
  </si>
  <si>
    <t>Staff is aware of clinical manifestation for severe anaemia  in children (from 6 month to 10 yrs.)</t>
  </si>
  <si>
    <t>Facility  ensures optimal breast feeding practices for new born &amp; infants as per guidelines</t>
  </si>
  <si>
    <t xml:space="preserve">Availability of services for Assessment of physical growth &amp; development of children attending OPD </t>
  </si>
  <si>
    <t xml:space="preserve">Maintenance and updating of growth chart </t>
  </si>
  <si>
    <t xml:space="preserve">One to one counselling 
session should be conducted with the mother/caregiver for children born prematurely or with low birth weight, undernourished
children, adopted baby, twins and babies born to HIV positive mothers, of mothers producing less milk. 
Also ensure follow up visits to the facility/ referral centre </t>
  </si>
  <si>
    <t xml:space="preserve">(1) All newborns delivered at the District Hospital or from outside but admitted in SNCU, postnatal and children wards  irrespective of their sickness are screened for hearing, vision, congenital heart disease.
(2)  In case DEIC is not associated with the  facility- appropriate linkage is established for the screening , diagnosis and treatment. </t>
  </si>
  <si>
    <t>may be switched-on</t>
  </si>
  <si>
    <t xml:space="preserve">There is Provision of Periodic Medical Check-ups and immunization of staff </t>
  </si>
  <si>
    <t>There is procedure for immunization &amp; periodic check-up  of the staff</t>
  </si>
  <si>
    <t>Hepatitis B, Tetanus Toxoid etc</t>
  </si>
  <si>
    <t xml:space="preserve">Facility ensures adequate personal protection equipment as per requirements </t>
  </si>
  <si>
    <t>Availability of PPE (Gloves, mask, apron &amp; caps )</t>
  </si>
  <si>
    <t xml:space="preserve">Facility has standard Procedures for processing of equipment and instruments </t>
  </si>
  <si>
    <t xml:space="preserve">Facility ensures standard practices and materials for disinfection and sterilization of instruments and equipment </t>
  </si>
  <si>
    <t xml:space="preserve">1. Sterile packs are kept in dry, clean, dust free, moist free environment 
2. separate from unsterilised items- no mixing with unsterile items
</t>
  </si>
  <si>
    <t xml:space="preserve">Functional area  of the department are arranged to ensure infection control practices </t>
  </si>
  <si>
    <t>Unidirectional mopping is followed. Staff is trained for preparing cleaning solution as per standard procedure. Cleaning equipment like broom are not used in patient care areas</t>
  </si>
  <si>
    <t xml:space="preserve">Availability of Non chlorinated plastic, colour coded plastic bags </t>
  </si>
  <si>
    <t xml:space="preserve">Segregation of Anatomical and soiled waste in Yellow Bin </t>
  </si>
  <si>
    <t xml:space="preserve">Glass sharps and metallic implants are disposed in Blue colour  coded puncture proof box </t>
  </si>
  <si>
    <t>Check whether department is replacing mercury products with digital products (Aspire for mercury free)</t>
  </si>
  <si>
    <t>Findings /instructions  during the visit are recorded and actions are taken</t>
  </si>
  <si>
    <t xml:space="preserve">Review SOP for various processes which circle undertakes to measure quality of service ( client satisfaction form, checklists , audits , performance  indicators etc.) , analysis of the data , identification of low attributes, Root cause analysis  and improvement activities using PDCA methodology </t>
  </si>
  <si>
    <t xml:space="preserve">Critical processes are identified and mapped. Value and non value adding processes/ activities are listed. </t>
  </si>
  <si>
    <t>Non value adding activities are wastes. MUDAS in terms of  waste, delays, waiting, motion, over processing , over production etc are identified</t>
  </si>
  <si>
    <t xml:space="preserve">Planned actions are implemented through Quality improvement cycle (PDCA) </t>
  </si>
  <si>
    <t>Check actions have taken to close the identified  gap. Check Quality Improvement (PDCA) project are done  to close the gaps. Check QI projects reports and sustainability of the actions over period of time</t>
  </si>
  <si>
    <t xml:space="preserve">Verify with the records. A comprehensive risk assessment of all processes should be done using pre define criteria at least once in three month. </t>
  </si>
  <si>
    <t>Risks identified are analysed evaluated and rated for severity</t>
  </si>
  <si>
    <t>Identified risks are treated based on severity and resources available</t>
  </si>
  <si>
    <t xml:space="preserve">Diarrhoea, pneumonia, fever  etc. </t>
  </si>
  <si>
    <t>Facility endeavours to improve its productivity indicators to meet benchmarks</t>
  </si>
  <si>
    <t xml:space="preserve">IYCF counselling sessions per counsellor </t>
  </si>
  <si>
    <t>Facility endeavours to improve its efficiency indicators to meet benchmarks</t>
  </si>
  <si>
    <t xml:space="preserve">up to 6 months of age </t>
  </si>
  <si>
    <t>Facility endeavours to improve its clinical &amp; safety indicators to meet benchmarks</t>
  </si>
  <si>
    <t xml:space="preserve"> Facility endeavours to improve its service Quality indicators to meet benchmarks</t>
  </si>
  <si>
    <t xml:space="preserve">Recommendations/ Opportunities for Improvement </t>
  </si>
  <si>
    <t xml:space="preserve">(1) Functional linkage with SNCU for all newborns (upto 28 days)  
(2)Functional linkage with emergency department  for  paediatric triage - assessment &amp; stabilization </t>
  </si>
  <si>
    <t>Provide first aid services , medical treatment &amp; inform the police</t>
  </si>
  <si>
    <t>Facility for Occupational therapy &amp; Physical therapy, Psychological services, Cognition services, Audiology, Speech-language pathology,vision,etc</t>
  </si>
  <si>
    <t>Display of pictorial  information/ chart regarding expression of milk/ techniques for assisted, feeding , KMC, complimentary feeding, Nutrition requirement of children   ,  hand washing &amp; Breastfeeding policy etc.</t>
  </si>
  <si>
    <t>Parents/family attendants are educated for providing care to their admitted sick newborn</t>
  </si>
  <si>
    <t xml:space="preserve">(1) Floor area of 50 sq. ft per bed is required  for patient care area with  additional 50 sq. ft for ancillary area.                                                        
(2) Additional space is required for step down area.                                                                                (3)Space between 2 adjacent beds in SNCU should be 4 ft. Space between wall and beds is 2 ft </t>
  </si>
  <si>
    <t xml:space="preserve">Waiting areas are along with toilet, Drinking water, seating arrangement, TV for entertainment &amp; Health Promotion activities , Tea/coffee vending machine </t>
  </si>
  <si>
    <t>SNCU has a designated follow-up area</t>
  </si>
  <si>
    <t>For counselling during discharge and imparting FPC training</t>
  </si>
  <si>
    <t xml:space="preserve">To perform routine activities and keep equipment </t>
  </si>
  <si>
    <t>of both  staff  and equipment</t>
  </si>
  <si>
    <t>Check entry is restricted - visitors are not allowed without permission</t>
  </si>
  <si>
    <t xml:space="preserve">(1) SNCU has  three phased stabilized power supply to protect the equipment from electrical damage.
(2) Wall mounted digital display is available in SNCU to show earth to neutral voltage.          (3) Earth resistance should be measured twice in a year and logged. Normal range 3-5 V (if exceed to report immediately) </t>
  </si>
  <si>
    <t>SNCU has installed fire Extinguisher  that is either  Class A , Class B, C type or ABC type</t>
  </si>
  <si>
    <t>Ampicillin, Cefotaxime, Gentamycin, Amikacin, Piperacillin, Meropenem</t>
  </si>
  <si>
    <t>Availability of IV Fluids &amp; drugs for electrolyte imbalance</t>
  </si>
  <si>
    <t>Vit D, Calcium, Phosphorus, multivitamin &amp; iron</t>
  </si>
  <si>
    <t>Availability of consumables for new born care</t>
  </si>
  <si>
    <t>Gauze piece and cotton swabs, Diapers, Baby ID tag, cord clamp, mucus sucker, Gauze piece and cotton swabs.</t>
  </si>
  <si>
    <t>Neoflon 24 G , micro drip infusion set with &amp;without burette, BT set, Suction catheter, PT tube, feeding tube, pedia drip set</t>
  </si>
  <si>
    <t xml:space="preserve">Availability of consumables for mother/family attendant </t>
  </si>
  <si>
    <t>Facility has equipment &amp; instruments required for assured list of services.</t>
  </si>
  <si>
    <t>Infusion pumps,Oxygen cylinder/central line/Oxygen concentrator, oxygen hood, Self inflating Bag and masks (Size 00, 0 &amp; 1) 250 ml &amp;500 ml, laryngoscope ( with 0 &amp;1 size straight blades) , ET tubes,  suction machine</t>
  </si>
  <si>
    <t>Transport incubator with temp probes, digital thermometer, oxygen cylinder with  flowmeters, oxygen tubing adapter, oxygen hood, neonatal size masks &amp; cannula, resuscitation bags, nasal prong, endotracheal tubes, mucus suction trap, feeding tube, infusion pump etc</t>
  </si>
  <si>
    <t xml:space="preserve">Availability of equipment for cleaning, washing sterilization and disinfection </t>
  </si>
  <si>
    <t>All the staff working in SNCU</t>
  </si>
  <si>
    <t xml:space="preserve">Facility has established program for inspection, testing and maintenance and calibration of equipment. </t>
  </si>
  <si>
    <t>There is system of timely corrective  break down maintenance of the equipment</t>
  </si>
  <si>
    <t>Check the skill of staff for maintenance &amp; trouble shooting of  oxygen concentrator</t>
  </si>
  <si>
    <r>
      <rPr>
        <b/>
        <sz val="11"/>
        <color theme="1"/>
        <rFont val="Calibri"/>
        <family val="2"/>
        <scheme val="minor"/>
      </rPr>
      <t xml:space="preserve">Maintenance- </t>
    </r>
    <r>
      <rPr>
        <sz val="11"/>
        <color theme="1"/>
        <rFont val="Calibri"/>
        <family val="2"/>
        <scheme val="minor"/>
      </rPr>
      <t xml:space="preserve">
Coarse filter- Ensure it is dust free &amp; wash daily
Zeolite granule- change after 20,000 hrs
Bacterial filter- change every yr.
</t>
    </r>
    <r>
      <rPr>
        <b/>
        <sz val="11"/>
        <color theme="1"/>
        <rFont val="Calibri"/>
        <family val="2"/>
        <scheme val="minor"/>
      </rPr>
      <t>Trouble Shooting-</t>
    </r>
    <r>
      <rPr>
        <sz val="11"/>
        <color theme="1"/>
        <rFont val="Calibri"/>
        <family val="2"/>
        <scheme val="minor"/>
      </rPr>
      <t xml:space="preserve">
Machine is too noisy- May be coarse filter is blocked- wash filter daily.
Machine or room gets heated- Machine is near wall- Keep away from wall or outside the room for free circulation of air
Yellow light is not going off- desired oxygen conc. is not reached- may be due to high humidity or flow rate is more, so decrease flow rate.
Compressor heats up- Malfunctioning of compressor- Look at fan, it may be jammed, &amp; hence need repair.
If central oxygen supply is used - Check staff is aware of it maintenance &amp; trouble shooting </t>
    </r>
  </si>
  <si>
    <t>Up to date instructions for operation and maintenance of equipment are readily available with SNCU staff.</t>
  </si>
  <si>
    <t xml:space="preserve">Check drugs and consumables are  kept at allocated space in Crash cart/ Drug trolleys and are labelled. Look alike and sound alike drugs are kept separately </t>
  </si>
  <si>
    <t>In SNCU sub store as well as drug/emergency trays</t>
  </si>
  <si>
    <t xml:space="preserve">Restriction Signage, security guard in each shift,  functional CCTV camera, define &amp; practice procedure for handing over the baby to mother/father </t>
  </si>
  <si>
    <t>Check in Immunization, paediatric OPDs , waiting areas/ outside SNCU etc.</t>
  </si>
  <si>
    <t>(1) Check for system for recording time of reporting and relieving (Attendance register/ Biometrics etc)
(2) Check FPC roster of nurses for providing training to Parent/ attendant</t>
  </si>
  <si>
    <t>Baby weight &lt;1800 or more &gt;4 Kg, gestation- &lt;34 weeks, perinatal asphyxia, apnoea, refusal to feed, respiratory distress(Rate &gt;60/min,severe jaundice, hypothermia &lt;35.4 deg C &amp; hyperthermia &gt;37.5 deg C, central cyanosis, shock (CFT&gt;3 sec)bleeding, abdominal distension, diarrhoea &amp; major malformation</t>
  </si>
  <si>
    <t>Check availability &amp; use of assessment criteria like triage of sick new born, Kramer's criteria for assessment of Jaundice, Silverman Anderson Score for assessment of severity of respiratory distress and Ballard score for assessing gestation of new born etc.</t>
  </si>
  <si>
    <t xml:space="preserve">Check  continuity of care is maintained while transferring/ hand overing the patient </t>
  </si>
  <si>
    <t xml:space="preserve">Check pre referral stabilization is done </t>
  </si>
  <si>
    <t xml:space="preserve">(1) A referral slip/ Discharge card is provide to patient when referred to another health care facility . (2) Referral slip includes demographic details,  History of patient, examination findings, management done , drugs administered, any procedure done, reason for referral, 
(3) Detail of referral centre including whom to contact and signature of approving medical officer </t>
  </si>
  <si>
    <t>Reason for referral is clearly stated and referral is written by authorized competent person (Paediatrician or Medical Officer on duty)</t>
  </si>
  <si>
    <t xml:space="preserve">(1) Verify with referral records that reasons for referral were clearly mentioned 
(2) SNCU staff confirms the suitability of referral with higher centres to ascertain that case can be managed at higher centre and will not require further referrals  </t>
  </si>
  <si>
    <t xml:space="preserve">(1) Check SNCU staff facilitates arrangement of ambulance for transferring the patient to higher centre . 
(2) Patient attendant are not asked to arrange vehicle by their own 
(3) Check if SNCU staff checks ambulance preparedness in terms of necessary equipment, drugs, accompanying staff in terms of care that may be required in transit </t>
  </si>
  <si>
    <t xml:space="preserve">(1) Referral check list is filled before referral to ensure all necessary steps have been taken for safe referral 
(2) Check referral records has information regarding  advance communication,  transport arrangement, accompanying care provider, reason for referral , time taken for referral etc. along with   demographics, date &amp; time of admission, date &amp; time of referral, and follow up </t>
  </si>
  <si>
    <t xml:space="preserve">Identification  tags are used for new-borns </t>
  </si>
  <si>
    <t>Parent/ attendants are encouraged to provide basic care to the newborn</t>
  </si>
  <si>
    <t>Check the measure taken to prevent new born theft/swapping ,baby fall, baby charring, adverse drug events etc</t>
  </si>
  <si>
    <t>New born with emergency &amp; priority signs assessed &amp; immediate treatment is given</t>
  </si>
  <si>
    <t>Essential newborn care, Newborn Resuscitation, management of hypothermia. LBW, Fluid management, hypoglycaemia, neonatal jaundice, ETAT etc</t>
  </si>
  <si>
    <t>Resuscitation,  blood transfusion, suctioning, phototherapy   etc</t>
  </si>
  <si>
    <t xml:space="preserve">During counselling Mothers and families are specially  educated  about ill effects of breast milk substitutes. </t>
  </si>
  <si>
    <t xml:space="preserve">Check records are numbered and labelled legibly </t>
  </si>
  <si>
    <t>(1) Records of discharged cases are kept in MRD/ department sub store
(2) Check records are retrieval in case of re admission
 (3) Copy of records is given to next kin only with permission from authorised staff only</t>
  </si>
  <si>
    <t xml:space="preserve"> Criteria for transfer to step down: Respiratory distress improves &amp; do not require oxygen supplementation, babies on antibiotics for completion of therapy, LBW who otherwise stable, babies with Jaundice who otherwise stable.                                                           </t>
  </si>
  <si>
    <t>Checklist having information regarding babies birth weight, gestational age, perinatal asphyxia, small for date, hypoglycaemia, neonatal seizures, sepsis with meningitis, shock requiring vasopressor support, total serum bilirubin in exchange range, suboptimal home environment etc.</t>
  </si>
  <si>
    <t xml:space="preserve">Training has been given for nutrition, immunisation, understanding baby cues and addressing the issues. Ask parent /attendant if they have been  trained </t>
  </si>
  <si>
    <t>(1) To suction trachea in presence of meconium when newborn is not vigorous (2) if  positive pressure ventilation is not resulting into adequate clinical improvement (3)To improve efficacy of ventilation after several minutes of bag &amp; mask ventilation or ineffective bag &amp; mask ventilation (4)To facilitate chest compressions and ventilation and to maximize the efficiency of each ventilation (5) for special cases like giving endotracheal  medication &amp; suspected diaphragmatic hernia</t>
  </si>
  <si>
    <t xml:space="preserve">Staff is aware of process &amp; steps for emergency management of sick neonate </t>
  </si>
  <si>
    <t xml:space="preserve">(1) Triage - ETAT protocol - keeping in mind ABCD steps
(2) Ascertaining the group of baby - Emergency, Priority and non urgent.
(2) After identification of emergency &amp; priotize sign- prompt emergency treatment is to be given to stabilize. 
</t>
  </si>
  <si>
    <t>Check ambulance/ vehicle used for neonatal transport have following requirements:
(1) Secure fixation for transport incubator
(2) Secure fastening of other equipment  (e.g. Monitoring equipment)
(3) Independent power source to supplement equipment batteries to ensure uninterrupted operation of the equipment</t>
  </si>
  <si>
    <t xml:space="preserve">Ambulance/transport vehicle have adequate arrangement for Oxygen therapy, mechanical ventilation, resuscitation/ essential supplies kit and emergency drug kit </t>
  </si>
  <si>
    <t>Check Constant vigilance (maintaining TOPS_ temp. oxygen, perfusion &amp; sugar) during journey.</t>
  </si>
  <si>
    <t xml:space="preserve">Blood is kept on optimum temperature before transfusion. Blood transfusion is monitored and regulated by qualified person </t>
  </si>
  <si>
    <t xml:space="preserve">Facility staff adheres to standard protocols for Management of HIV in Pregnant Woman &amp; Newborn </t>
  </si>
  <si>
    <r>
      <t>(1) Hypothermia temp.&lt; 35.5</t>
    </r>
    <r>
      <rPr>
        <vertAlign val="superscript"/>
        <sz val="11"/>
        <color theme="1"/>
        <rFont val="Calibri"/>
        <family val="2"/>
        <scheme val="minor"/>
      </rPr>
      <t>0</t>
    </r>
    <r>
      <rPr>
        <sz val="11"/>
        <color theme="1"/>
        <rFont val="Calibri"/>
        <family val="2"/>
        <scheme val="minor"/>
      </rPr>
      <t>C,                            
(2) Apnoea or gasping breathing,                                    Severe respiratory distress rate &gt; 70/min , severe retraction, grunt, 
(3) Central cyanosis, shock, cold periphery, CFT&gt;3 sec, weak or fast pulse, 
(4) coma, convulsion &amp;encephalopathy. Action: Urgent intervention, Stabilize and admit in SNCU</t>
    </r>
  </si>
  <si>
    <r>
      <t xml:space="preserve">(1) Weight less than 1800 g (tiny neonates) or  &gt;3800g. 
(2) Temp. 36.5 </t>
    </r>
    <r>
      <rPr>
        <vertAlign val="superscript"/>
        <sz val="11"/>
        <color theme="1"/>
        <rFont val="Calibri"/>
        <family val="2"/>
        <scheme val="minor"/>
      </rPr>
      <t>O</t>
    </r>
    <r>
      <rPr>
        <sz val="11"/>
        <color theme="1"/>
        <rFont val="Calibri"/>
        <family val="2"/>
        <scheme val="minor"/>
      </rPr>
      <t>C -35.5</t>
    </r>
    <r>
      <rPr>
        <vertAlign val="superscript"/>
        <sz val="11"/>
        <color theme="1"/>
        <rFont val="Calibri"/>
        <family val="2"/>
        <scheme val="minor"/>
      </rPr>
      <t>O</t>
    </r>
    <r>
      <rPr>
        <sz val="11"/>
        <color theme="1"/>
        <rFont val="Calibri"/>
        <family val="2"/>
        <scheme val="minor"/>
      </rPr>
      <t>C,  (3) Lethargy/irritable/restless/jittery (4) refusal to feed (5) respiratory distress rate &gt; 60, no or minimal retraction, (6) abdominal distention,(7) severe jaundice appear in &lt;24hrs/stains palms and soles/lasts &gt;2 weeks, severe pallor, (8) bleeding from any site, (9)congenital malformation,
Action:  immediate assessment, attended on priority  &amp; need to be admitted in SNCU</t>
    </r>
  </si>
  <si>
    <t>(1)Minor birth trauma, (2) superficial infection,(3) minor malformation, (4)possetting, (5) transitional stools, (6) jaundice. Action Assess &amp; treat as per neonate's requirement</t>
  </si>
  <si>
    <t>(1) Provide the warmth, Position the head &amp; clear the air way, suction first mouth &amp; then nose ,Reposition &amp; stimulate breathing , Evaluate respiration, heart rate &amp; oxygenation. (2) If still not breathing, use correct size mask, ensure proper seal, squeeze 2-3 times &amp; observe the chest rise, if chest rise is adequate, ventilate for 30 sec &amp; re assess, if chest rise is not adequate, take step to improve ventilation. (3) Assess heart rate after 30 sec of ventilation, if less than 100/min &amp; not breathing well, continue ventilation with oxygen.</t>
  </si>
  <si>
    <r>
      <t xml:space="preserve">Newborn baby can be LBW : </t>
    </r>
    <r>
      <rPr>
        <b/>
        <sz val="11"/>
        <color theme="1"/>
        <rFont val="Calibri"/>
        <family val="2"/>
        <scheme val="minor"/>
      </rPr>
      <t>(1) Preterm(&lt;37 weeks)  &amp; (2) SGA (if the weight is below the 10 percentile on the chart gestational age.</t>
    </r>
    <r>
      <rPr>
        <sz val="11"/>
        <color theme="1"/>
        <rFont val="Calibri"/>
        <family val="2"/>
        <scheme val="minor"/>
      </rPr>
      <t xml:space="preserve">
LBWs can be identified from LMP, USG (first trimester) &amp; Expended Ballard score (EBS) and other physical maturity signs like skin, ear cartilage, breast nodule, sole creases and external genetalia
</t>
    </r>
  </si>
  <si>
    <t xml:space="preserve">Feeding problem, asphyxia, hypothermia, RDS, Apnoeic spells, Intraventricular haemorrhage, hypoglycaemia, hyperbilirubinemia, infection and retinopathy of prematurity (ROP) etc. </t>
  </si>
  <si>
    <t>Use of Overhead radiant warmer or incubator to keep baby warm. Regular monitoring of axillary temp at least once every 6-8hrs .
Planning the nutrition and fluids  of babies considering type of feeding, quantity , frequency  and modality of feeding</t>
  </si>
  <si>
    <r>
      <t xml:space="preserve">LBW babies should fed with mother's milk  every 2 hrs. starting immediately after birth.
Ensure LBW babies receive 'hind milk'. 
Multi fortified breast milk should be given to pre term &lt;32 weeks / 1500 gm, who fail to gain weight despite of breastfeeding
</t>
    </r>
    <r>
      <rPr>
        <b/>
        <sz val="11"/>
        <color theme="1"/>
        <rFont val="Calibri"/>
        <family val="2"/>
        <scheme val="minor"/>
      </rPr>
      <t>Minimum entral feeds</t>
    </r>
    <r>
      <rPr>
        <sz val="11"/>
        <color theme="1"/>
        <rFont val="Calibri"/>
        <family val="2"/>
        <scheme val="minor"/>
      </rPr>
      <t xml:space="preserve"> : Small volume of expressed breastmilk i.e. 12 to 24 ml/kg/day given every 1-3 hours delivered intra gastric. 
</t>
    </r>
  </si>
  <si>
    <t>Check quantity given is monitored &amp; charted</t>
  </si>
  <si>
    <r>
      <t xml:space="preserve"> Techniques: </t>
    </r>
    <r>
      <rPr>
        <b/>
        <sz val="11"/>
        <color theme="1"/>
        <rFont val="Calibri"/>
        <family val="2"/>
        <scheme val="minor"/>
      </rPr>
      <t>Minimum entral feeds</t>
    </r>
    <r>
      <rPr>
        <sz val="11"/>
        <color theme="1"/>
        <rFont val="Calibri"/>
        <family val="2"/>
        <scheme val="minor"/>
      </rPr>
      <t xml:space="preserve"> : Small volume of expressed breastmilk i.e. 12 to 24 ml/kg/day given every 1-3 hours delivered intra gastric. 
</t>
    </r>
    <r>
      <rPr>
        <b/>
        <sz val="11"/>
        <color theme="1"/>
        <rFont val="Calibri"/>
        <family val="2"/>
        <scheme val="minor"/>
      </rPr>
      <t>Non nutritive sucking</t>
    </r>
    <r>
      <rPr>
        <sz val="11"/>
        <color theme="1"/>
        <rFont val="Calibri"/>
        <family val="2"/>
        <scheme val="minor"/>
      </rPr>
      <t xml:space="preserve">: In premature or small babies - to develop sucking behaviour &amp; improve digestion of feed
</t>
    </r>
    <r>
      <rPr>
        <b/>
        <sz val="11"/>
        <color theme="1"/>
        <rFont val="Calibri"/>
        <family val="2"/>
        <scheme val="minor"/>
      </rPr>
      <t xml:space="preserve">Gavage feeds: </t>
    </r>
    <r>
      <rPr>
        <sz val="11"/>
        <color theme="1"/>
        <rFont val="Calibri"/>
        <family val="2"/>
        <scheme val="minor"/>
      </rPr>
      <t xml:space="preserve">Using feeding catheter - baby is fed with 10 ml syringe (without plunger) attached toward outer end of tube &amp; milk is allowed to trickle by gravity. The baby should be placed in left lateral position for 15-20min to avoid regurgitation. 
</t>
    </r>
    <r>
      <rPr>
        <b/>
        <sz val="11"/>
        <color theme="1"/>
        <rFont val="Calibri"/>
        <family val="2"/>
        <scheme val="minor"/>
      </rPr>
      <t xml:space="preserve">Katori Spoon Feed: </t>
    </r>
    <r>
      <rPr>
        <sz val="11"/>
        <color theme="1"/>
        <rFont val="Calibri"/>
        <family val="2"/>
        <scheme val="minor"/>
      </rPr>
      <t xml:space="preserve">Feeding with spoon or paladai, specially neonates with gestation of 30-32 weeks or more are in position to swallow. Take required amount of expressed breast milk in katori, place the baby in semi upright posture. Fill the spoon with milk, a little short of brim, place it at lips of the baby and let the milk flow into babies mouth slowly, the baby will actively swallow the milk
</t>
    </r>
  </si>
  <si>
    <t>Check fluid and nutritional supplementation is fulfilled as per requirement</t>
  </si>
  <si>
    <t xml:space="preserve">Check the records to monitor intake &amp; output  to prevent fluid overload </t>
  </si>
  <si>
    <t>(1) IV-fluids are given are compared with prescribed volume &amp; recorded in fluid monitoring chart every 2 hrly. 
(2) Measure blood glucose every 6-8hrs and take action for low (&lt;45mg/dl) or high (150mg/dl) blood glucose 
(3) Daily monitoring : of weight, urine output, frequency of passage of urine, sign of overhydration.</t>
  </si>
  <si>
    <t xml:space="preserve">Staff infusion site is inspected frequently </t>
  </si>
  <si>
    <r>
      <t>Staff is aware of management of mild hypothermia (temp &lt;35.5- 36.4</t>
    </r>
    <r>
      <rPr>
        <vertAlign val="superscript"/>
        <sz val="11"/>
        <color theme="1"/>
        <rFont val="Calibri"/>
        <family val="2"/>
        <scheme val="minor"/>
      </rPr>
      <t>O</t>
    </r>
    <r>
      <rPr>
        <sz val="11"/>
        <color theme="1"/>
        <rFont val="Calibri"/>
        <family val="2"/>
        <scheme val="minor"/>
      </rPr>
      <t>C)</t>
    </r>
  </si>
  <si>
    <r>
      <t>(1) Provide KMC to re warm baby with mild hypothermia or warm the room using radiant heater or other heating devices if KMC is not possible.
(2) Cover adequately &amp; ensure to replace cold clothes with warm clothes
(3) Keep room warm (26-28</t>
    </r>
    <r>
      <rPr>
        <vertAlign val="superscript"/>
        <sz val="11"/>
        <color theme="1"/>
        <rFont val="Calibri"/>
        <family val="2"/>
        <scheme val="minor"/>
      </rPr>
      <t>O</t>
    </r>
    <r>
      <rPr>
        <sz val="11"/>
        <color theme="1"/>
        <rFont val="Calibri"/>
        <family val="2"/>
        <scheme val="minor"/>
      </rPr>
      <t>C) &amp; draught free
(4) Continue breastfeeding
(5) Monitor temp . &amp; capillary filling time during re earning. Watch for apnoea and hypoglycaemia .
(6) Monitor axillary temp every 1/2hr till it reaches 36.5</t>
    </r>
    <r>
      <rPr>
        <vertAlign val="superscript"/>
        <sz val="11"/>
        <color theme="1"/>
        <rFont val="Calibri"/>
        <family val="2"/>
        <scheme val="minor"/>
      </rPr>
      <t xml:space="preserve"> O</t>
    </r>
    <r>
      <rPr>
        <sz val="11"/>
        <color theme="1"/>
        <rFont val="Calibri"/>
        <family val="2"/>
        <scheme val="minor"/>
      </rPr>
      <t>C, then hourly for next 4 hrs, 2 hrly for 12 hrs thereafter 3 hrly as routine</t>
    </r>
  </si>
  <si>
    <r>
      <t>Staff is aware of management of severe hypothermia (temp &lt;35.5</t>
    </r>
    <r>
      <rPr>
        <vertAlign val="superscript"/>
        <sz val="11"/>
        <color theme="1"/>
        <rFont val="Calibri"/>
        <family val="2"/>
        <scheme val="minor"/>
      </rPr>
      <t>O</t>
    </r>
    <r>
      <rPr>
        <sz val="11"/>
        <color theme="1"/>
        <rFont val="Calibri"/>
        <family val="2"/>
        <scheme val="minor"/>
      </rPr>
      <t>C)</t>
    </r>
  </si>
  <si>
    <r>
      <t>Remove cold clothes from baby and replace with warm clothes
Place under radiant warmer or one may use room heater or other means to warm baby
monitor temp every 15-30 min, monitor BP, HR, temp &amp; glucose as needed.
Additional - Start IV 10% dextrose, if perfusion is poor, give 10ml/kg of ringer lactate or normal saline. Give Vit K -1mg I/M &amp; provide oxygen &amp; monitor SPO</t>
    </r>
    <r>
      <rPr>
        <vertAlign val="subscript"/>
        <sz val="11"/>
        <color theme="1"/>
        <rFont val="Calibri"/>
        <family val="2"/>
        <scheme val="minor"/>
      </rPr>
      <t xml:space="preserve">2.
</t>
    </r>
    <r>
      <rPr>
        <sz val="11"/>
        <color theme="1"/>
        <rFont val="Calibri"/>
        <family val="2"/>
        <scheme val="minor"/>
      </rPr>
      <t xml:space="preserve">Assess for sepsis
</t>
    </r>
  </si>
  <si>
    <t>Counsel the mother and take consent for initiating KMC.
Give mother/care taker front open loose shirt or blouse
Guide the mother/ care taker to sit in semi reclining position on chair or bed
Unbutton top 2-3 buttons and slip baby with only napkin, socks and cap on, into shirt
Ensure skin to skin contact b/w baby and care taker
Baby should be in frog like position with head turned to one side and placed between mother's breast 
Tie a string at belt level to prevent the baby from slipping down
Cover mother and baby dyad with woollen or sheet
Encourage frequent breastfeeding</t>
  </si>
  <si>
    <t xml:space="preserve">Staff is able to access the clinical definition and symptoms of  hypoglycaemia is new-borns </t>
  </si>
  <si>
    <r>
      <rPr>
        <b/>
        <sz val="11"/>
        <color theme="1"/>
        <rFont val="Calibri"/>
        <family val="2"/>
      </rPr>
      <t>Blood glucose level less than 45mg/dl</t>
    </r>
    <r>
      <rPr>
        <sz val="11"/>
        <color theme="1"/>
        <rFont val="Calibri"/>
        <family val="2"/>
      </rPr>
      <t xml:space="preserve"> in all new-borns
</t>
    </r>
    <r>
      <rPr>
        <b/>
        <sz val="11"/>
        <color theme="1"/>
        <rFont val="Calibri"/>
        <family val="2"/>
      </rPr>
      <t xml:space="preserve">Symptoms of hypoglycaemia: </t>
    </r>
    <r>
      <rPr>
        <sz val="11"/>
        <color theme="1"/>
        <rFont val="Calibri"/>
        <family val="2"/>
      </rPr>
      <t xml:space="preserve">
(1) Jitteriness, irritability
(2) Lethargy, limpness
(3) Weak or high pitched cry
(4) Poor feeding , vomiting
(5) Tachycardia (&gt;180/min)
(6) Sweating
(7) Hypothermia
(8) Poor respiratory effort or apnoea, tachypnoea
(9) Cyanosis
(10) Seizures or coma</t>
    </r>
  </si>
  <si>
    <t>Common site- Heel.
(1) Ensure heel is not cold. Heel can be warmed by holding it in hand for few minutes
(2) Prepare the site with 70% Isopropyl alcohol. Allow to dry. 
(3) Make needle stick puncture of posterolateral aspect of heel &amp; avoid making deep puncture.
(4) Follow instructions on reagent strip bottle for obtaining blood sample analysis.
(5) If blood glucose is low send blood sample to lab for confirmation</t>
  </si>
  <si>
    <t>(1)Establish IV line, infuse bolus of 2ml/kg body weight of 10% dextrose over 1min.  
(2) If an IV line can not be established quickly, give 2ml/kg body weight of 10% dextrose orogastric tube
(3) Start infusion of dextrose containing fluid at daily maintenance volume acc. to baby's age so as to provide a glucose infusion rate (GIR) of 6mg/kg/min
(4) If glucose remain below 45mg/dl GIR is increased in steps of 2mg/kg/min to max. of 12mg/kg/min
(5) Check blood glucose 30 min after starting the infusion of glucose or any GIR. if blood glucose is above 45mg/dl, continue glucose infusion at this rate and recheck blood glucose 1hr later. With 2 blood glucose values in normal range, the frequency of glucose monitoring is reduced to 6 hrly. 
(6) If blood glucose is less than 25mg/dl, repeat the bolus of dextrose and GIR as needed.
(7) if the blood glucose b/w 25-45mg/dl, do not give dextrose bolus but increase GIR. The upper conc. of dextrose sol. which can be infused safely through peripheral vein is 15%. Conc. higher than this necessitate central line placement &amp; referral</t>
  </si>
  <si>
    <t>Staff is aware of frequency of blood glucose measurement after blood glucose return to normal</t>
  </si>
  <si>
    <t xml:space="preserve">(1) Every 8 hrs as long as baby require IV fluid. 
If the baby is no longer required or is not receiving IV fluid, measure blood glucose every 12 hrs for 24 hrs </t>
  </si>
  <si>
    <t xml:space="preserve">Infusion rates with birth weight more than or equal to 1500gm  using Mixture of D10 &amp; D25.
Infuse ion rates with birth weight less than  1500 gm  using  mixture of D10 &amp; D25
</t>
  </si>
  <si>
    <t>(1) Consistently demonstrate weight again for 3 consecutive days 
(2) Mother should be confident in feeding the neonate 
(3) The required nutritional supplements started
(4)BCG, Hep. B and OPV is given to baby
(5) Methods of temperature regulation viz. KMC and other skills are taught to mother and adequately practices in hospital
(6) Mother/parents are available to identify danger sign</t>
  </si>
  <si>
    <t>LBW (32 weeks/&lt;1500gm) are advised for ROP screening at 1 month of postnatal age and hearing evaluation at 40 weeks corrected gestational age</t>
  </si>
  <si>
    <t>Using Levene's grading HIE - assessment of consciousness, tone ,seizure activities and autonomic disturbances like sucking &amp; respiration - Severity is decided. 
Check sequential grading is done every 8-12 hrs to assess the progression of HIE</t>
  </si>
  <si>
    <t>Initial stabilization &amp; management of asphyxia cases  is done as per protocols</t>
  </si>
  <si>
    <t>Staff is aware of two major clinical manifestation results due to asphyxia</t>
  </si>
  <si>
    <t>Staff is aware of technique to check  CRT &amp; its interpretation</t>
  </si>
  <si>
    <r>
      <t xml:space="preserve">(1) Supportive Care :
(a) Maintain TBAC
(b) Hypoxia: Maintain SPO2- 90-94%
(c) Hypoglycaemia- Maintain normal blood glucose- (&gt;45 mg/dl)
(d) Hypothermia- Maintain temp _ 36.5-37.5 </t>
    </r>
    <r>
      <rPr>
        <vertAlign val="superscript"/>
        <sz val="11"/>
        <color theme="1"/>
        <rFont val="Calibri"/>
        <family val="2"/>
        <scheme val="minor"/>
      </rPr>
      <t>O</t>
    </r>
    <r>
      <rPr>
        <sz val="11"/>
        <color theme="1"/>
        <rFont val="Calibri"/>
        <family val="2"/>
        <scheme val="minor"/>
      </rPr>
      <t xml:space="preserve"> C
(2) Fluid resuscitation: infuse fluid bolus of 10ml/kg or normal saline over 20-30 min. 
(3) Administration of Inotropes 
</t>
    </r>
  </si>
  <si>
    <t>If signs for poor perfusion persists despite 2 fluid boluses- Start vasopressor along with supportive care. Most commonly used vasopressor in neonates is dopamine</t>
  </si>
  <si>
    <t>Dobutamine - Dose same as dopamine
Hydrocortisone -1mg/kg of hydrocortisone can be given as initial dose and then depending upon response , it can be given 8-12 hrly in dose of 1mg/kg/dose for 2-3 days</t>
  </si>
  <si>
    <t>(1) Consider blood transfusion if Hb&lt; 12gm%
(2) Consider referral after stabilization of temperature, oxygenation and blood glucose</t>
  </si>
  <si>
    <t>Once hypotension improves (BP normal for 4-6hrs) &amp; tissue perfusion improves, inotropes should be tapered slowly @5microgm/kg/min every 1-2 hrly provided neonate maintain the list of therapeutic end point</t>
  </si>
  <si>
    <t>Asphyxia (Most common), birth injuries, meningitis, intracranial bleeding or due to metabolic problems like hypoglycaemia, hypocalcaemia, and hypo or hypernatremia</t>
  </si>
  <si>
    <t xml:space="preserve">Staff knows d/f in spasm due to tetanus and jitteriness </t>
  </si>
  <si>
    <t>Staff is aware of diagnostic approach for seizure</t>
  </si>
  <si>
    <t xml:space="preserve">In sick babies: blood  glucose, serum ionized calcium, serum sodium &amp; Sepsis screen. 
Detailed history is taken and examination is done after initial acute management to determine the underlying cause.
</t>
  </si>
  <si>
    <r>
      <rPr>
        <b/>
        <sz val="11"/>
        <color theme="1"/>
        <rFont val="Calibri"/>
        <family val="2"/>
        <scheme val="minor"/>
      </rPr>
      <t xml:space="preserve">1st Step: </t>
    </r>
    <r>
      <rPr>
        <sz val="11"/>
        <color theme="1"/>
        <rFont val="Calibri"/>
        <family val="2"/>
        <scheme val="minor"/>
      </rPr>
      <t xml:space="preserve">Resuscitate if needed : In thermoneutral environment ensure TABC. Start oxygen if required IV access should be secured and blood sample drawn for blood count, blood sugar, serum calcium &amp; electrolytes
</t>
    </r>
    <r>
      <rPr>
        <b/>
        <sz val="11"/>
        <color theme="1"/>
        <rFont val="Calibri"/>
        <family val="2"/>
        <scheme val="minor"/>
      </rPr>
      <t>Step 2</t>
    </r>
    <r>
      <rPr>
        <sz val="11"/>
        <color theme="1"/>
        <rFont val="Calibri"/>
        <family val="2"/>
        <scheme val="minor"/>
      </rPr>
      <t xml:space="preserve">: If blood sugar less than 45mg/dl correct hypoglycaemia by a bolus of 2ml/kg 10% dextrose followed by maintenance infusion of 6-8 mg/kg/min
</t>
    </r>
    <r>
      <rPr>
        <b/>
        <sz val="11"/>
        <color theme="1"/>
        <rFont val="Calibri"/>
        <family val="2"/>
        <scheme val="minor"/>
      </rPr>
      <t>3rd step</t>
    </r>
    <r>
      <rPr>
        <sz val="11"/>
        <color theme="1"/>
        <rFont val="Calibri"/>
        <family val="2"/>
        <scheme val="minor"/>
      </rPr>
      <t xml:space="preserve">: Estimate calcium levels. Consider giving 10% calcium gluconate 2ml/kg IV over 5-10min 
</t>
    </r>
    <r>
      <rPr>
        <b/>
        <sz val="11"/>
        <color theme="1"/>
        <rFont val="Calibri"/>
        <family val="2"/>
        <scheme val="minor"/>
      </rPr>
      <t>4th Step</t>
    </r>
    <r>
      <rPr>
        <sz val="11"/>
        <color theme="1"/>
        <rFont val="Calibri"/>
        <family val="2"/>
        <scheme val="minor"/>
      </rPr>
      <t xml:space="preserve">: Anti convulsant drug (ACD); ACD given if seizures persists even after correction of hypoglycaemia and hypocalcaemia </t>
    </r>
  </si>
  <si>
    <r>
      <rPr>
        <b/>
        <sz val="11"/>
        <color theme="1"/>
        <rFont val="Calibri"/>
        <family val="2"/>
        <scheme val="minor"/>
      </rPr>
      <t>1st Line ACD</t>
    </r>
    <r>
      <rPr>
        <sz val="11"/>
        <color theme="1"/>
        <rFont val="Calibri"/>
        <family val="2"/>
        <scheme val="minor"/>
      </rPr>
      <t xml:space="preserve">: Inj Phenobarbitone20mg/kg IV over 20min. If baby has no further seizures don ot start maintenance. If seizures persists after initial phenobarbitone infusion, administer boluses of 5mg/kg upt ototla 40 mg/kg.
</t>
    </r>
    <r>
      <rPr>
        <b/>
        <sz val="11"/>
        <color theme="1"/>
        <rFont val="Calibri"/>
        <family val="2"/>
        <scheme val="minor"/>
      </rPr>
      <t>2nd Line ACD: I</t>
    </r>
    <r>
      <rPr>
        <sz val="11"/>
        <color theme="1"/>
        <rFont val="Calibri"/>
        <family val="2"/>
        <scheme val="minor"/>
      </rPr>
      <t>nj Phenytoin or Fosphenytoin 20mg/kgIV over 20 min if seizures are not controlled with Phenobarbitone. Assess seizures control after the infusion. If seizures persists then</t>
    </r>
    <r>
      <rPr>
        <b/>
        <sz val="11"/>
        <color theme="1"/>
        <rFont val="Calibri"/>
        <family val="2"/>
        <scheme val="minor"/>
      </rPr>
      <t xml:space="preserve"> Lorazepam</t>
    </r>
    <r>
      <rPr>
        <sz val="11"/>
        <color theme="1"/>
        <rFont val="Calibri"/>
        <family val="2"/>
        <scheme val="minor"/>
      </rPr>
      <t xml:space="preserve"> 0.05- 0.10 mg/kg IV may be infused. Once the seizures are controlled, start maintenance dose of 3-4mg/kg day after 12 hrs of loading dose of phenobarbitone and phenytoin</t>
    </r>
  </si>
  <si>
    <t>Staff is aware of therapeutic action for neonate with seizures</t>
  </si>
  <si>
    <t>To attend follow up clinic for monitoring of their growth &amp; development and to identify post asphyxia sequelae and development delays</t>
  </si>
  <si>
    <t>Staff is aware of classification of neonatal sepsis</t>
  </si>
  <si>
    <t>Early onset sepsis (EOS): where sign &amp; symptoms of sepsis appear within 72 hrs of birth  due to pathogens in maternal genital tract or delivery area, respiratory distress due to congenital pneumonia.
Late onset of Sepsis (LOS): where sign appear after 72 hrs of age due to pathogens from hospital or community. LO is commonly presented as Septicaemia, pneumonia, or meningitis</t>
  </si>
  <si>
    <r>
      <t xml:space="preserve">(1) Clinical picture is </t>
    </r>
    <r>
      <rPr>
        <b/>
        <sz val="11"/>
        <color theme="1"/>
        <rFont val="Calibri"/>
        <family val="2"/>
        <scheme val="minor"/>
      </rPr>
      <t>highly variable. Sign &amp; symptom are minimal, subtle or non specific.</t>
    </r>
    <r>
      <rPr>
        <sz val="11"/>
        <color theme="1"/>
        <rFont val="Calibri"/>
        <family val="2"/>
        <scheme val="minor"/>
      </rPr>
      <t xml:space="preserve">
(2) Clinical manifestation of neonatal sepsis : Lethargy, refuse to suckle, poor cry or high pitched cry or excessive cry, comatose, abd. Distension, diarrhoea, vomiting, hypothermia, poor perfusion, sclera, poor weight gain, shock, bleeding, renal failure, cyanosis, tachypnoea, chest retraction, grunt, apnoea, fever, seizures, neck retraction, bulging fontanel etc.   
</t>
    </r>
  </si>
  <si>
    <t>fever, seizures, blank look, high pitched cry ot excessive crying/irritability, neck retraction &amp; bulging fontanel</t>
  </si>
  <si>
    <t>Laboratory investigations are performed to confirm  neonatal sepsis</t>
  </si>
  <si>
    <r>
      <t xml:space="preserve">Direct method: Isolation of micro-organism from blood, CSF, urine or pus. 
Indirect method: </t>
    </r>
    <r>
      <rPr>
        <sz val="11"/>
        <rFont val="Calibri"/>
        <family val="2"/>
        <scheme val="minor"/>
      </rPr>
      <t xml:space="preserve"> Leukopenia (TLC&lt; 5000/cu mm), Neutropenia (ANC&lt; 1800/cu mm), Immature neutrophil to total neutrophil ratio (&gt;0.2),  Micro ESR(&gt;15mm 1st hour) positive C Protein. 
Any of the 2 or more test come positive indicate sepsis.
Lumber puncture : must be performed in all cases with late onset of sepsis</t>
    </r>
  </si>
  <si>
    <t xml:space="preserve">Empirical upgradation can be considered if there is no clinical improvement  by 48hrs of institution of antibiotic or there is sign of deterioration </t>
  </si>
  <si>
    <r>
      <t xml:space="preserve">Pneumonia in 0-59 days children - difficult to diagnose as per clinical conditions
Possible serious bacterial infections can be pneumonia, septicaemia, or meningitis.
Essential Features: (1) Baby not able to feed or (2) Convulsion or (3) Fast breathing (RR-&gt; 60/min) or (4) Severe chest indrawing or (5) Axillary temp &gt; or equal to 37.5 </t>
    </r>
    <r>
      <rPr>
        <vertAlign val="superscript"/>
        <sz val="11"/>
        <color theme="1"/>
        <rFont val="Calibri"/>
        <family val="2"/>
        <scheme val="minor"/>
      </rPr>
      <t>o</t>
    </r>
    <r>
      <rPr>
        <sz val="11"/>
        <color theme="1"/>
        <rFont val="Calibri"/>
        <family val="2"/>
        <scheme val="minor"/>
      </rPr>
      <t>C (or feel hot to touch) (6) or Axillary tem &lt;35.5 oC (or feel cold to touch) or movement only when stimulated or no movement at all</t>
    </r>
  </si>
  <si>
    <t xml:space="preserve">(1) Haemolytic disease of newborn: RH, ABO and minor group incompatibility,(2) Infection: Intrauterine viral- bacterial, malaria
(3) G6PD deficiency
</t>
  </si>
  <si>
    <t xml:space="preserve"> Physiological, Polycythaemia, Concealed haemorrhage, Sepsis, neonatal hepatitis, metabolic disorder</t>
  </si>
  <si>
    <t>Staff is aware of features of acute bilirubin encephalopathy</t>
  </si>
  <si>
    <t>Blood sample is taken for TSB estimation. Plotting of values on AAP charts on bilirubin nomogram</t>
  </si>
  <si>
    <t>Management directed toward reducing level of bilirubin &amp; preventing CNS toxicity. 
Prevention of hyperbilirubinemia: by early &amp; frequent feeding
Reduction of bilirubin: Achieved by phototherapy and /or exchange transfusion</t>
  </si>
  <si>
    <t>Normogram is used to   imitate phototherapy &amp; exchange transfusion</t>
  </si>
  <si>
    <t xml:space="preserve">Guidelines for phototherapy &amp; exchange transfusion is readily available and being followed  </t>
  </si>
  <si>
    <t>Staff is aware of precautions to be taken while giving  phototherapy to baby</t>
  </si>
  <si>
    <t>(1) Sepsis
(2) Envt. too hot for baby
(3) Wrapping the baby in too many layers of clothes, esp. in hot humid climate
(4) Keeping newborn close to heater/hot water bottle
(5) Leaving the under heating devices i.e. radiant warmer, incubator, phototherapy that is not functioning properly and/ot not check regularly</t>
  </si>
  <si>
    <t>(1) Pre Term : RDS, Congenital pneumonia, hypothermia &amp; hypoglycaemia
(2) Term: Transient tachypnoea of newborn (TTNB), meconium aspiration, pneumonia, asphyxia
(3) Surgical cases: Diaphragmatic hernia, Trachea - esophageal fistula, B/L choanal atresia
(4) other causes: Congenital heart disease, acidosis, inborn errors of metabolism</t>
  </si>
  <si>
    <t>H/O gestation, onset of distress, previous preterm babies with RDS, antenatal steroid prophylaxis, rupture of membranes &gt;24 hrs, intrapartum fever, meconium asphyxia, maternal diabetes mellitus, poor feeding, lethargy, convulsion, h/o excessive frothing</t>
  </si>
  <si>
    <t xml:space="preserve">Staff is aware of parameters &amp; interpretation of Downe's Score </t>
  </si>
  <si>
    <t>Parameter: RR, Cyanosis, Air entry, Grunt and retraction.
Score 1-6= RDS
Score &gt;6- Impending respiratory failure</t>
  </si>
  <si>
    <t>(1) Severity of RDS- Assessed by Downe Score
(2) Neurological status: Activity or altered sensorium
(3) CRT
(4) Hepatomegaly
(5) Central Cyanosis or low oxygen saturation 
(6) Features of sepsis
(7) Evidences of malformation</t>
  </si>
  <si>
    <t xml:space="preserve">(1) Maintain body temp. 
(2) Give Oxygen with oxygen hood or nasal prongs to achieve appropriate oxygen saturation. Titrate oxygen delivery, targeting oxygen saturation of 90-94%
(3) EBM by gavage feeding 
(4) Give IV fluids if baby does not accept Breast feed
(5) Maintain blood glucose, if low treat hypoglycaemia
</t>
  </si>
  <si>
    <t xml:space="preserve">(a) Maintain temperature (b) 
Stimulate to breathe by rubbing the back or flicking the sole. If does not begin to breathe, provide PPV with bag &amp; mask immediately (c) Check blood glucose (d)  Administer caffeine citrate/Aminophylline if baby is pre term with no other evident cause of apnoea (d) If apnoeic spells are recurrent, obtain sepsis screen along with blood culture and initiate treatment for sepsis </t>
  </si>
  <si>
    <t xml:space="preserve">Staff is aware of duration to administer antibiotics </t>
  </si>
  <si>
    <t>(1) If baby show clinical improvement- sepsis screen is negative and blood culture is sterile stop antibiotic after 48 hrs
(2) if baby show clinical improvement  but sepsis screen is positive &amp; culture is negative give antibiotic for 5-7days
(3) Id culture is positive for Gram positive cocci (GPC) give antibiotic for 7 -10days &amp; for Gram negative bacilli (GNB) for 10-14 days
Antibiotic may be modified based in clinical response and blood culture sensitivity pattern</t>
  </si>
  <si>
    <t>Staff is skilled to provide oxygen therapy</t>
  </si>
  <si>
    <t>Once baby's oxygen saturation on pulse oximeter is 90-94%, gradually wean oxygen. Reduce the oxygen flow rate by 1/2litre/min every few minutes to observe the oxygen saturation. If oxygen saturation remain in normal range gradually remove oxygen.</t>
  </si>
  <si>
    <t>(1) If baby with breathing difficulty needs CPAP or mechanical ventilation
(2) persistent central cyanosis or low oxygen saturation despite oxygen supplementation
(3) Repeated apnoeic spells
Always stabilize before referral &amp; transport</t>
  </si>
  <si>
    <t>Women produce colostrum in first few days after delivery. It is thick yellowish in colour &amp; contain antibodies, white blood cells and other anti infective proteins.
Importance: Help to fight diseases that baby is likely to be exposed after delivery. Help to clear baby's gut of meconium. Clear bilirubin from the gut &amp; also help to prevent hyperbilirubinemia</t>
  </si>
  <si>
    <t>SNCU  ensures exclusive breastfeeding to babies during their stay in SNCU unless clinically indicated</t>
  </si>
  <si>
    <t>Check SNCU provide assistance in positioning &amp; attaching the baby to mother's  breast</t>
  </si>
  <si>
    <t>Check poster of proper positioning &amp;  attachment is displayed in Breastfeeding area in SNCU</t>
  </si>
  <si>
    <t>Poster explain Signs of proper positioning, attachment and suckling. 
Also explain disadvantages of not following proper positioning &amp; attachment</t>
  </si>
  <si>
    <t>(1) Inverted/flat nipples - Treatment- A 20ml plastic syringe can be used to draw out nipple gently
(2) Sore nipple, due to incorrect attachment  or frequent wasing with soap &amp; water or pulling the baby off while he is still sucking- Treatment- Correct positioning &amp; attachement.Apply hind milk after feed &amp; nipple should be aired, to allow healing in between feeds. In case of fungal infection suspected- refer to specialist or provide anti fungal medication
(3) Breast engorgement- Treatment - Ensuring early &amp; frequent feeding &amp; correct attachment. Apply local warm water packs &amp; analgesics (paracetamol) . Milk should be gently expressed to soften the breast.
(4) Breast abscess- treatment- treated with analgesics &amp; antibiotics. The abscess is to incised &amp; drained.
(5) Reduced milk supply: if baby is not gaining weight- Ask mother to feed more frequently especially during night. Make sure proper attachment &amp; back massage is useful for stimulating lactation</t>
  </si>
  <si>
    <t xml:space="preserve">Check mother is encouraged to visit, touch and care her baby </t>
  </si>
  <si>
    <t>Check availability of milk expression room &amp; refrigerator to store milk</t>
  </si>
  <si>
    <t xml:space="preserve">Milk is immediately transferred to a refrigerator at the temperature of +2˚C to +4˚C for storage.  
EBM can be kept at room temp for 8 hours &amp; in refrigerator for 24 hrs                           
</t>
  </si>
  <si>
    <t>SNCU promote  feeding of  breastmilk for pre term, low birth  &amp; sick new born</t>
  </si>
  <si>
    <t>Check breastfeeding policy is displayed</t>
  </si>
  <si>
    <t>Mentioning 10 steps of successful breastfeeding. Check Staff is able to explain at least 3 components of breastfeeding policy</t>
  </si>
  <si>
    <t xml:space="preserve">(1) Exclusive during 6 months (2) initiate complemtary feeding after 6 months &amp; (3) continue breastfeeding up to 2 yrs. and beyond </t>
  </si>
  <si>
    <t>(1) Inhouse or at higher centre
(2)  For developmental/ interventional facilities</t>
  </si>
  <si>
    <t xml:space="preserve">Separate Handwashing  facilities are available for parent/ attendant </t>
  </si>
  <si>
    <t>Achieve within 20 min contact period with 2% glutaraldehyde</t>
  </si>
  <si>
    <t>Chemical sterilization  of instruments/equipment is done as per protocols</t>
  </si>
  <si>
    <t>Ask staff about method, concentration and contact time  required for chemical sterilization(4hrs contact period), also how long the glutaraldehyde is active once prepared</t>
  </si>
  <si>
    <t xml:space="preserve">Chlorine solution, Glutaraldehyde etc </t>
  </si>
  <si>
    <t>Cleaning equipment like broom are not used in patient care areas</t>
  </si>
  <si>
    <t>Any cleaning equipment or activity leading to dispersion of dust particles in air should be avoided</t>
  </si>
  <si>
    <t>Check foot ware are changed before entry in SNCU</t>
  </si>
  <si>
    <t>Check babies with diarrhoea, pyoderma, or any other contagious disease should not be admitted inside SNCU</t>
  </si>
  <si>
    <t xml:space="preserve">Availability of Non chlorinated plastic colour coded plastic bags </t>
  </si>
  <si>
    <t xml:space="preserve">Findings /instructions  during the visit are recorded </t>
  </si>
  <si>
    <t>SNCU has documented procedure for ensuring patients rights including consent, privacy, confidentiality &amp; entitlement</t>
  </si>
  <si>
    <t xml:space="preserve">Review the SOP has adequately cover  procedure for  taking consent, maintenance of privacy, confidentiality &amp; entitlements </t>
  </si>
  <si>
    <t>Review the SOP has adequately explaining implementation of 10 steps of breastfeeding</t>
  </si>
  <si>
    <t>SNCU has documented procedure for safety &amp; risk management</t>
  </si>
  <si>
    <t>SNCU has documented procedure for support services &amp; facility management.</t>
  </si>
  <si>
    <t xml:space="preserve">Documented procedure for preventive- break down maintenance and calibration  of equipment, Maintenance of infrastructure, inventory management &amp; storage, retaining ,retrieval  of  SNCU records  </t>
  </si>
  <si>
    <t xml:space="preserve">Availability of documented criteria &amp; procedure  for  triage,  admission, training and engagement of parent-attendants in care provision, assessment &amp; re assessment, referral  &amp; discharge of the patient </t>
  </si>
  <si>
    <t>SNCU has documented procedure for key clinical processes including resuscitation, thermoregulation of new born, ,drugs,intravenous,and fluid management and nutrition management of new born</t>
  </si>
  <si>
    <t>SNCU has documented procedure for infection control &amp; bio medical waste management</t>
  </si>
  <si>
    <t xml:space="preserve">Check availability of documented procedure  for departmental quality activities viz: nomination of department Nodal officer, internal assessments, audits, patient satisfaction survey,  internal &amp; external quality assurance processes, </t>
  </si>
  <si>
    <t>Check availability of documented  departmental Data set need to be measured monthly &amp;  procedure for their collection, analysis &amp; improvement</t>
  </si>
  <si>
    <t xml:space="preserve">Check for assessment records such as circular, assessment plan and
filled checklists. Internal assessment is done at least quarterly </t>
  </si>
  <si>
    <t xml:space="preserve"> Medical audit is conducted </t>
  </si>
  <si>
    <t>Referral audit is conducted</t>
  </si>
  <si>
    <t xml:space="preserve">Verify with the records. A comprehensive risk assessment of all clinical processes should be done using pre define criteria at least once in three month. </t>
  </si>
  <si>
    <t xml:space="preserve">Down time Critical Equipment </t>
  </si>
  <si>
    <t xml:space="preserve">Emergency Management of Newborn Illnesses </t>
  </si>
  <si>
    <t xml:space="preserve">Management of Hypothermia </t>
  </si>
  <si>
    <t xml:space="preserve">(1) On fixed Day- for routine examination i.e. anthropometry, growth, developmental screening
(2) Valid referral linkage inhouse or with higher centre equipped with developmental/ interventional facilities </t>
  </si>
  <si>
    <t xml:space="preserve">(1) Serum bilirubin, Plasma glucose, Serum creatinine, Complete Blood count, Platelet, C reactive protein, Prothrombin time, Blood gas analysis with PH measurement analysis, Serum Creatinine
(2) Check availability of services specially at night.
</t>
  </si>
  <si>
    <t>(1) Neural tube defects, down's syndrome, cleft lip &amp; palate, developmental dysplasia of hip, Club foot, congenital cataract, deafness, heart diseases, retinopathy of prematurity, Linkage with DEIC for rehabilitative care
(2) All the birth defects are identified and complete accurate records are uploaded SEAR-NBBD database (online)</t>
  </si>
  <si>
    <t xml:space="preserve">Check mothers of inborn and outborn baby have been allotted space to stay especially in case of long stay of sick newborn. </t>
  </si>
  <si>
    <t>Check with mother about stay facility (specially mother of outborn newborn)
Check with mother if she is getting adequate meal at least  3 times</t>
  </si>
  <si>
    <t xml:space="preserve">Availability of space for mothers of admitted sick newborn to stay </t>
  </si>
  <si>
    <t>Indoor management of paediatric tuberculosis</t>
  </si>
  <si>
    <t xml:space="preserve">The facility provides services under National Programme for presentation and control of Blindness as per guidelines </t>
  </si>
  <si>
    <t>Availability of management services of 4 D's (Defects at birth, Deficiencies, Childhood diseases, Developmental delays &amp; Disabilities)</t>
  </si>
  <si>
    <t>1. Linkages with DEIC for  rehabilitative care
2. Management of developmental dysplasia of hip, congenital cataract, severe anaemia, Goitre, skin conditions, Otitis Media, convulsions, vision impairment, hearing impairment, club foot</t>
  </si>
  <si>
    <t>Breast feeding, immunization schedule,  Management of diarrhoea using Zn &amp; ORS, Pneumonia prevention, nutrition requirement of children,  hand washing, Eat Healthy &amp; Eat safe  etc</t>
  </si>
  <si>
    <t xml:space="preserve">Check availability of demarcated area for breastfeeding corner along with curtains for privacy  &amp; seating arrangement </t>
  </si>
  <si>
    <t xml:space="preserve">
If not located on the ground floor availability of the ramp / lift 
If ramp is available check it is at least 120 cm width, gradient not steeper than 1:12</t>
  </si>
  <si>
    <t xml:space="preserve">Check that children are left alone at any point of care. Either HCW or their parents/ guardian are available with them </t>
  </si>
  <si>
    <t xml:space="preserve">Check General Consent is taken in case sheet
</t>
  </si>
  <si>
    <t xml:space="preserve">For RBSK, PMJAY or any state specific scheme patient </t>
  </si>
  <si>
    <t>(1) For both parent-attendant  &amp; Child 
(2) Availability two meals per
paediatric bed per shift (breakfast, lunch &amp; dinner).</t>
  </si>
  <si>
    <t xml:space="preserve">1 Water Closet for every 6 Indoor beds &amp; 2 washbasin up to 24 persons </t>
  </si>
  <si>
    <t xml:space="preserve"> Availability  shaded waiting area for attendant with functional toilet &amp; hand washing facility</t>
  </si>
  <si>
    <t xml:space="preserve">(1) 8-10% of hospital beds are allocated for paediatric ward
</t>
  </si>
  <si>
    <t>Paediatric ward has installed fire Extinguisher  that is either  Class A , Class B, C type or ABC type</t>
  </si>
  <si>
    <t>Ampicillin, Gentamicin, ,Cefotaxime, Ceftriaxone, benzyl pencillin,cloxacillin, cephalosporin, ciprofloxacin cotrimoxazole, Doxycycline,Metrindazol, Albendazole</t>
  </si>
  <si>
    <t xml:space="preserve"> Syrup Chloroquine, artesunate (Anti malarial drugs), 
Paracetamol, Vitamin A, IFA tablets, Salbutamol,
Frusemide tablets, Anti TB drugs, Iron syrup, adrenaline, calcium gluconate , digoxin, Manitol,Nebuliser solution of salbutamol</t>
  </si>
  <si>
    <t xml:space="preserve">Ringer’s lactate,   normal saline , glucose 5%, 10 % &amp; 25%, corticosteroid IV,Furosemide IV, diazepam IM/ IV, cephalosporins IV,  Calcium gluconate, Vit K, Potassium chloride,  Sodium bicarbonate, Magnesium sulphate inj, Antihistaminic inj,  Ranitidine inj.                         </t>
  </si>
  <si>
    <t xml:space="preserve">Plastic / disposable syringes      
· IV cannulas (22G and 24G)   
· Scalp vein set No. 22 and 24
· IV infusion sets (micro infusion), infusion pump for drip, simple rubber catheter, Nasal prongs, masks </t>
  </si>
  <si>
    <t>Nebulizer, spacer with mask for administration of metered doses, otoscope, ophthalmoscope, dressing tray, nebulizer</t>
  </si>
  <si>
    <t xml:space="preserve">Glucometer, Urine Dipsticks, RDT for malaria, Typhoid, Dengue &amp;  portable x ray (may be shared with main hospital) </t>
  </si>
  <si>
    <t xml:space="preserve">Availability of patient beds with attachments &amp;accessories  </t>
  </si>
  <si>
    <t xml:space="preserve">Electrical fixture for equipment like suction, X ray view box, cool white fluorescent light/CFL or LED , </t>
  </si>
  <si>
    <t>Weighting machine, Infantometer, suction machine etc</t>
  </si>
  <si>
    <t>Empty and  filled cylinders are labelled  &amp; kept separately</t>
  </si>
  <si>
    <t>There is procedure for replenishing drugs in emergency tray and sub stores maintained in department</t>
  </si>
  <si>
    <t>Temperature control and ventilation in patient care area nursing station/duty room</t>
  </si>
  <si>
    <t xml:space="preserve">1. Identification band for all children admitted in Paediatric ward
2. Identification band specially for children below 5 years and their parent / attendant </t>
  </si>
  <si>
    <t xml:space="preserve">Check facility provide diet for child parents/ guardian staying along with baby </t>
  </si>
  <si>
    <t xml:space="preserve">Check  standard procedures are followed  for transportation &amp; distribution of diet  </t>
  </si>
  <si>
    <t xml:space="preserve">Check adequate availability of Blankets, draw sheet, bed sheets,  pillow with pillow cover and mackintosh. </t>
  </si>
  <si>
    <t>Child friendly bright coloured and soft linen is used</t>
  </si>
  <si>
    <t>1. Check staff is able to explain the key messages of IMS Act  (Atleasr 3 messages)
(a) Prohibition from any kind of promotion and advertisement of infant milk substitutes, (b) prohibition of providing free samples and gifts to pregnant women or mother, (c) prohibit donation of free or subsided free samples,   
(d) prohibit any contact of manufacturer or distributor with staff
2. Hoarding describing the provision of IMS act is displayed in the facility</t>
  </si>
  <si>
    <t xml:space="preserve">Check staff is aware of key points of medical examination of sexually assaulted child 
(1) Take written Consent- Either child/ parents
(2) Document the question asked
(3) Ensure adequate privacy
(4) Ask the child whom they would like to accompany them during physical examination
(5) If child resist, examination may be deferred
(6) If the victim is girl child assessment shall be conducted by women doctor
</t>
  </si>
  <si>
    <t xml:space="preserve">
Check the process followed in case child require referral to any speciality including  DEIC </t>
  </si>
  <si>
    <t>Paediatric ward/ emergency has established criteria for discharge/transfer to High dependency unit</t>
  </si>
  <si>
    <t>Children requiring close supervision, monitoring &amp; supervision, significant potential for physiologically unstable, management of children requiring consent oxygen supply, cardio respiratory monitoring, inotropic support etc</t>
  </si>
  <si>
    <t xml:space="preserve">A referral slip/card is provide to patient when referred to another health care facility. 
 Check reason for referral are clearly mentioned. </t>
  </si>
  <si>
    <t>STG for Management of Pneumonia,  Diarrhoea, ARI/Bronchitis Asthmatic, Severe acute malnutrition, vitamin
deficiencies and micronutrient deficiencies, Haematological Disorders, Poisoning, Sting, Bites, Paediatric Surgical Emergencies, Liver Disorders etc</t>
  </si>
  <si>
    <t>Electrolytes like Potassium chloride, Opioids, Neuro muscular blocking agent, Anti thrombolytic agent, insulin, warfarin, Heparin, Adrenergic agonist &amp; primaquine not to be given to infants etc</t>
  </si>
  <si>
    <t>Check medication orders are legible &amp; easily  comprehendible by the clinical staff</t>
  </si>
  <si>
    <t xml:space="preserve">Check 
1. Staff is aware of ADR
2. Check for availability of ADR formats 
3. Check when is the last ADR reported /Nil reporting </t>
  </si>
  <si>
    <t xml:space="preserve">Check Staff follows 6Rs's practice 
Right patient, Right drugs , Right route, Right time, Right Dosage and after administration,  Right documentation. </t>
  </si>
  <si>
    <t xml:space="preserve">Patient attendant's are  advice by doctor/nurse about the dosages and timings . </t>
  </si>
  <si>
    <t xml:space="preserve">Check at least 2 times/ day notes are recorded in case sheet </t>
  </si>
  <si>
    <t xml:space="preserve">
Check treatment is prescribed in Case records and nursing records  (Medication orders, treatment plan, lab investigations) 
</t>
  </si>
  <si>
    <t>General order book (GOB), report book, Admission register, lab register, Admission sheet/ bed head ticket, discharge slip, referral slip, referral in/referral out register, OT register, Diet register, Linen register, Drug intend register, Patient Attendant record that is staying with the patient, Handover register etc</t>
  </si>
  <si>
    <t>Paediatric ward has established criteria for discharge</t>
  </si>
  <si>
    <t>Staff is aware of process &amp; steps for emergency management of sick children</t>
  </si>
  <si>
    <t xml:space="preserve">(1) Triage - ETAT protocol - keeping in mind ABCD steps
(2) Ascertaining the group of baby - Emergency, Priority and non urgent.
(2) After identification of emergency &amp; priotize sign- prompt emergency treatment is to be given to stabilize before transfer to ward/HDU or refer
</t>
  </si>
  <si>
    <t>(1) Critical values are defined and intimated timely to treating medical officer
(2) List of Normal reference ranges are  available in Paed. Ward</t>
  </si>
  <si>
    <t>Paediatric blood transfusion bags are used for  transfusion</t>
  </si>
  <si>
    <t xml:space="preserve">Check for adequate availability and utilization of paediatric blood bags </t>
  </si>
  <si>
    <t xml:space="preserve">1.  Staff frequently assess the surgical site in case of any redness, discharge the case in charge is informed immediately. 
2. Staff counsel the mother on the techniques of feeding infant post surgery 
3.  Diet - Soft, mashed diet to be provided to children post surgery. Do not give hard, crunchy foods 
In cases of  cleft lip and cleft palate:  General &amp; Specific care directed by Orthodontics viz. Mouth care is maintained post surgery use gauze lock and mouthwash for cleaning. Don't use brush for 3 weeks . Use the arm string/ restrain to avoid thumb/ finger sucking etc
</t>
  </si>
  <si>
    <t xml:space="preserve">The facility has established procedures for Intranasal care as per guidelines </t>
  </si>
  <si>
    <t>Triage, Assessment &amp; Management of new-borns, infant &amp; children having  emergency signs are done as per guidelines</t>
  </si>
  <si>
    <t xml:space="preserve">Screening of sick child  is done to prioritize management as per classification : Emergency sign, priority sign &amp; non urgent sign. 
All emergency &amp; priority sign are stabilize  and child is referred to HDU / higher centre for management </t>
  </si>
  <si>
    <t xml:space="preserve">Obstructed or absent breathing, severe respiratory distress, central cyanosis,
 signs of shock (cold hands, capillary refill time longer than 3 s, high heart
rate with weak pulse, and low or unmeasurable blood pressure),coma, convulsions
 signs of severe dehydration in a child with diarrhoea </t>
  </si>
  <si>
    <t xml:space="preserve">Tiny infant: any sick child aged &lt; 2 months, Temperature: child is very hot, Trauma or other urgent surgical condition, severe  Pallor , Poisoning ,severe Pain ,Respiratory distress, Restless, continuously irritable or lethargic, visible severe wasting, Oedema of both feet &amp; major burn
</t>
  </si>
  <si>
    <t>Assess airway &amp; breathing- severe respiratory distress, central cyanosis &amp; obstructed/absent breathing (any of sign positive)-                                                     Check (1)  if foreign body aspirated. Manage airway in choking child.   Check staff is aware of management of choking child,  by back slap, chest thrust (infant) back blow (child &gt;1 yr.)                                                    (2) If no foreign body is aspirated -Manage air way, give oxygen &amp; keep child warm.
Proceed for full investigation &amp; treatment</t>
  </si>
  <si>
    <t>(1) Early signs confusion, restlessness &amp; shortness of breath.
(2) Determine oxygen level using pulse oximeter.
(3) Oxygen supplementation - when child is in respiratory distress &amp; SPo2  is &lt;90%. 
Child with emergency signs but with out respiratory distress receive oxygen therapy- if SPo2  is &lt;94%. 
(4) Investigate for underlying cause - viz. Asthma, Pneumonia, Anaemia, ARDS etc</t>
  </si>
  <si>
    <t xml:space="preserve">Cold body with capillary refill longer than 3 sec/ fast &amp; weak pulse. Any sign positive.
 Check for any bleeding, give oxygen &amp; keep child warm. 
 If malnourishment seen: child is lethargic /unconscious- Insert IV line &amp; Give IV glucose, if child is not lethargic &amp; unconscious- give glucose orally/nasogastric tube, proceed for full investigation &amp; further treatment. </t>
  </si>
  <si>
    <t>Coma/convulsion: Manage the airway, if convulsing, give diazepam rectally,Postion the child (if head &amp; neck trauma is suspected), give IV glucose</t>
  </si>
  <si>
    <t xml:space="preserve">Management of Low birth weight
newborn is done as per  guidelines </t>
  </si>
  <si>
    <t>Management of Child with Bronchial Asthma</t>
  </si>
  <si>
    <t>Cough or difficulty in breathing in children with at least one of the following condition : 
(1) Central Cyanosis or oxygen saturation &lt;90%
(2) Server respiratory distress (laboured of very fast breathing (RR&lt;70 per minute) or severe lower chest indrawing or head nodding or stridor or grunting)
(3) Sign of pneumonia with general danger sign (inability to breastfed or lethargy or reduced level of consciousness or convulsions)</t>
  </si>
  <si>
    <t>Management of Severe pneumonia in children 2 month to 5 yrs.</t>
  </si>
  <si>
    <t>Oxygen saturation &lt;90% - give oxygen to all children or &lt;94% with other emergency sign like shock etc.)
Use nasal prongs as preferred method of oxygen delivery to young infant.
Use pulse oximeter to guide the oxygen therapy (keep oxygen saturation &gt;90%). If pulse oximeter is not available- continue the oxygen  until  clinical sign of hypoxia (inability to breastfed or  breathing rate &gt; or equal to 70/min) are no longer present.</t>
  </si>
  <si>
    <t>Management of child presenting with severe anaemia</t>
  </si>
  <si>
    <t xml:space="preserve">(1) Children presenting with acute seizures  IV diazepam or IV lorazepam may be  used. In case, IV access is not available non-parenteral routes of administration of benzodiazepines is used. Options include rectal diazepam, oral or intranasal midazolam and rectal or intranasal lorazepam.                                                  (2)  In children with established status epilepticus, i.e. seizures persisting after two doses of benzodiazepines, IV valproate, IV phenobarbital or IV phenytoin can be used, with appropriate monitoring.                          
(3) Check continuous anticonvulsant medications (phenobarbital or valproate) is not used for febrile seizures.
</t>
  </si>
  <si>
    <t xml:space="preserve">Management of child presented in shock  with severe malnourishment </t>
  </si>
  <si>
    <t xml:space="preserve">(1) Insert IV lin, weight the child, give IV fluid 15ml/kg over 1 hr.
 Use one of the following solutions : – Ringer’s lactate with 5% glucose (dextrose); – Half-strength Darrow’s solution with 5% glucose (dextrose); – 0.45% NaCl plus 5% glucose (dextrose).                                      
(2)Measure the pulse rate, volume and breathing rate at every 5–10 min. 
(3)  If there are signs of improvement (pulse rate falls, pulse volume increases or respiratory rate falls) and no evidence of pulmonary oedema – repeat IV infusion at 15 ml/kg over 1 h; then – switch to oral or nasogastric rehydration &amp; initiate re-feeding with starter F-75./                                               If the child fails to improve after two IV boluses of 15 ml/kg, – give maintenance IV ﬂuid (4 ml/kg per h) initiate re-feeding with starter F-75 &amp; start IV antibiotic treatment
</t>
  </si>
  <si>
    <t>Diarrhoea plus two of signs are positive viz. lethargy, sunken eyes, very slow skin pinch &amp; unable to drink or drink very less.
 if no severe malnutrition give fluids rapidly &amp; start diarrhoea treatment.            
If severe malnourishment do not insert IV, proceed for full assessment &amp; treatment.</t>
  </si>
  <si>
    <t>Treatment  of child presenting  with severe dehydration</t>
  </si>
  <si>
    <t>(1) Start IV fluids immediately. While the drip is being set up, give ORS solution if the child can drink.  
(2) Start isotonic solutions: Ringer’s lactate solution and normal saline solution (0.9% NaCl) is given.  Give 100 ml/kg of the chosen solution. If age &lt;12 month: first give 30ml/kg in 1 hr &amp; repeat if radial pulse is weak &amp; then 70ml/kg in 5 hrs. 
 If age is more than or equal to 12 month, first give 30ml/kg in 30min &amp; repeat if radial pulse is weak &amp; then 70ml/kg in 2.5 hrs)</t>
  </si>
  <si>
    <t xml:space="preserve">1. Management in child up to 4 months - Application of Pavlik Harness 
2. Management of Child above 4 years - Closed Reduction and hip spica application
3. Follow-up with the patient referred back from tertiary hospitals 
4. Frequent Skin care </t>
  </si>
  <si>
    <t xml:space="preserve">Communication and counselling the mothers for exclusive breastfeeding up to 6 months </t>
  </si>
  <si>
    <t xml:space="preserve">1. Staff support the mother by providing adequate privacy and explaining the benefits of exclusive breastfeeding
2. Staff is aware and follow the protocol for management of cracked nipples, inverted nipples engorged breast etc. </t>
  </si>
  <si>
    <t>Management of child presenting with uncomplicated malaria</t>
  </si>
  <si>
    <t>Admission criteria is defined for dengue cases</t>
  </si>
  <si>
    <t xml:space="preserve">Staff follows the management protocol for Dengue management. </t>
  </si>
  <si>
    <t>1. Temperature, Pulse, blood pressure and respiration-
every hour (or more often) until stable subsequently 2 hourly.
2. Hourly fluid balance sheet  recording the type of
fluid and the rate and volume of its administration to evaluate the adequacy of fluid replacement.
3. Chest X-ray, ultrasound abdomen, electrolytes 12-24 hrly as when clinically indicated</t>
  </si>
  <si>
    <t>1. Absence of fever for at least 24 hrs.
2. Return of appetite.
3. Clinical improvement.
4.  Good urine output.
5. Stable haematocrit. 
6. 2 days after recovery from shock
7. No respiratory distress from pleural effusion and ascites</t>
  </si>
  <si>
    <t>Signs of Jaundice, unexplained weight loss, loss of appetite, fatigue etc
Acute case - elevations in the concentration of alanine and aspartate aminotransferase levels (ALT and AST); values up to 1000 to 2000 international units/L are typically seen during the acute phase with ALT being higher than AST.
Chronic is clinically salient</t>
  </si>
  <si>
    <t>Staff is aware of the treatment regimen for HCV</t>
  </si>
  <si>
    <t xml:space="preserve">Children with cirrhosis compensated- (pugh A)  Sofosbuvir(400mg) + Velpatasvir(100mg) for 84 days(12 wks.) once a day. 
Children with cirrhosis (Pugh B and C) - decompensated- 
Sofosbuvir(400mg) + Velpatasvir
(100mg) &amp; Ribavirin(600-1200mg**)
 for 84 days(12 wks.) once a day
Ribavirin based on body weight
</t>
  </si>
  <si>
    <t>Ask of demonstration &amp; check staff awareness about when to wash the hands</t>
  </si>
  <si>
    <t>1. Check there is a separate area for infectious patients like  chicken pox, measles, diarrhoea cases . 
2. Check staff is aware of barrier and reverse barrier nursing
Give non compliance if Diarrhoea or infectious disease cases are kept in corridors or with general patients</t>
  </si>
  <si>
    <t xml:space="preserve">Availability of Non chlorinated  colour coded plastic bags </t>
  </si>
  <si>
    <t xml:space="preserve">Review the SOP has adequately cover procedure for  reception, triage initial assessment, admission &amp; investigation  of the patient </t>
  </si>
  <si>
    <t xml:space="preserve">Review the SOP has adequately cover procedure for reassessment, follow up and referral of patient </t>
  </si>
  <si>
    <t>Review the SOP has adequately cover procedure of management of hypothermia, hypoglycaemia, dehydration, electrolyte imbalance, feeding recommendation as per IMNCI, micronutrient supplementation.
SOP also cover protocols to be used for paediatric dose preparation as per defined criteria</t>
  </si>
  <si>
    <r>
      <t>Department has documented procedure for emergency triage, assessment and treatment. Documented procedure for Management of fever, cough, breathlessness,</t>
    </r>
    <r>
      <rPr>
        <sz val="11"/>
        <rFont val="Calibri"/>
        <family val="2"/>
        <scheme val="minor"/>
      </rPr>
      <t xml:space="preserve"> pneumonia, </t>
    </r>
    <r>
      <rPr>
        <sz val="11"/>
        <color theme="1"/>
        <rFont val="Calibri"/>
        <family val="2"/>
        <scheme val="minor"/>
      </rPr>
      <t xml:space="preserve"> diarrhoea and malnutrition, documented procedure for blood  transfusion, documented procedure for requisition and reporting of diagnostics, documented procedure for end of life care</t>
    </r>
  </si>
  <si>
    <t>Department has documented procedure for support services &amp; facility management.</t>
  </si>
  <si>
    <t>Review the SOP has adequately cover procedure of nutritional assessment &amp; age appropriate  diet, provision of micronutrient supplementation etc. SOP also covers support services such as equipment maintenance, calibration, housekeeping, security, storage and inventory management etc</t>
  </si>
  <si>
    <t>Department has documented procedure for safety &amp; risk management</t>
  </si>
  <si>
    <t>Department has documented procedure for ensuring patients rights including consent, privacy confidentiality &amp; entitlement</t>
  </si>
  <si>
    <t>Check availability of documented procedure for  taking consent, maintenance of privacy during physical examination. Due care is taken in examining older female child (she should be examined in the presence of a relative or a female staff even if it is not a medico legal case), confidentiality &amp; entitlements various Health Schemes</t>
  </si>
  <si>
    <t>Department has documented procedure for infection control &amp; bio medical waste management</t>
  </si>
  <si>
    <t>Review SOP for procedure to constitute quality circles, their regular meetings, development of quality objectives, steps to be take to achieve objectives and their monitoring &amp; measurement mechanisms</t>
  </si>
  <si>
    <t>Department has documented procedure for data collection, analysis &amp; use for improvement</t>
  </si>
  <si>
    <t xml:space="preserve">Review SOP for data collection through various activities viz. client satisfaction form, checklists , audits , performance  indicators etc. , analysis of the data , identification of low attributes, Root cause analysis  and improvement activities using PDCA methodology </t>
  </si>
  <si>
    <t>Check for records referral audit is being done on regular basis ,  reasons for referral are  identified and improvement initiatives are undertaken</t>
  </si>
  <si>
    <t>Case fatality rate in Paed. Ward</t>
  </si>
  <si>
    <t xml:space="preserve">No.  of cases treated for pneumonia with shock </t>
  </si>
  <si>
    <t xml:space="preserve">Percentage of viral hepatitis cases managed </t>
  </si>
  <si>
    <t xml:space="preserve">
(1) Close , monitoring and treatment to children who have
 potential to be physiologically unstable
(2)  Management of children requiring constant oxygen therapy, cardiorespiratory monitoring, inotropic support.
 (3) Hospital has established linkage for referral and management with tertiary care unit (Paediatric Intensive Care Unit; PICU) if the condition of child deteriorates </t>
  </si>
  <si>
    <r>
      <t xml:space="preserve"> Meningitis, Liver diseases, co</t>
    </r>
    <r>
      <rPr>
        <sz val="11"/>
        <rFont val="Calibri"/>
        <family val="2"/>
        <scheme val="minor"/>
      </rPr>
      <t>nv</t>
    </r>
    <r>
      <rPr>
        <sz val="11"/>
        <color theme="1"/>
        <rFont val="Calibri"/>
        <family val="2"/>
        <scheme val="minor"/>
      </rPr>
      <t>ulsions disorders,  childhood malignancies, vision &amp; hearing impairment, severe anaemia, Goitre, Pyrexia of unknown reason.</t>
    </r>
  </si>
  <si>
    <t>Accidental poisoning, Comma, convulsions, stings, bites, poisoning, paediatric surgical conditions</t>
  </si>
  <si>
    <t>(1) Check for functional   X ray services  for indoor patients 
(2) Check services are available at night
 (3) Check records no. of  paediatric cases seen in past three months  to avail  X-Ray services  for Chest, Skull, Spine, Abdomen, bones &amp; Dental etc</t>
  </si>
  <si>
    <t xml:space="preserve">(1) Check for functional    USG  services 
(2) Check records no. of  paediatric cases seen in past three months  to avail  USG services
(3)Availability of USG services for neonatal head- using  probe for anterior fontanel to check oedema
</t>
  </si>
  <si>
    <r>
      <rPr>
        <sz val="11"/>
        <color theme="1"/>
        <rFont val="Calibri"/>
        <family val="2"/>
        <scheme val="minor"/>
      </rPr>
      <t>Complete blood profile, CSF analysis, urine &amp; stool analysis (Routine &amp; Microscopy), sickle cell anaemia, thalassemia, culture sensitivity, Wilda ,Elisa, RA factor, LFT ,KFT, serum electrolyte, serum calcium</t>
    </r>
    <r>
      <rPr>
        <sz val="11"/>
        <rFont val="Calibri"/>
        <family val="2"/>
        <scheme val="minor"/>
      </rPr>
      <t>, serum bilirubin,</t>
    </r>
    <r>
      <rPr>
        <sz val="11"/>
        <color rgb="FFFF0000"/>
        <rFont val="Calibri"/>
        <family val="2"/>
        <scheme val="minor"/>
      </rPr>
      <t xml:space="preserve"> </t>
    </r>
    <r>
      <rPr>
        <sz val="11"/>
        <rFont val="Calibri"/>
        <family val="2"/>
        <scheme val="minor"/>
      </rPr>
      <t>BUN, Elisa for TB, Immunoglobin profile, Clotting time etc.</t>
    </r>
  </si>
  <si>
    <t>Indoor management of malaria, Chikungunya in endemic areas. Check the records for management of cases in last one year</t>
  </si>
  <si>
    <t>(1) Covered area for NRC should be  about 150 sq. ft per bed with 30% of ancillary area.
(2) Space between two beds should be at least 3.5- 4 ft and clearance between head end of bed and wall should be at least 1 ft and between side of bed and wall should be 2 ft</t>
  </si>
  <si>
    <t>Drinking water Facility within / in close proximity to NRC</t>
  </si>
  <si>
    <t xml:space="preserve">Adequate space to play with toys,  AV equipment </t>
  </si>
  <si>
    <t xml:space="preserve">NRC has designated kitchen &amp; food storage  area </t>
  </si>
  <si>
    <t xml:space="preserve">Floor, walls are easily cleanable and windows are covered with wire mesh </t>
  </si>
  <si>
    <t>Thermometers, Weighing scales(digital),Infantometer, Stadiometer,</t>
  </si>
  <si>
    <t>Infusion pumps, Oxygen cylinder, oxygen hood, Self inflating Bag and masks (Size 00, 0 &amp; 1) 250 ml &amp;500 ml, laryngoscope ( worth 0 &amp;1 size straight blades) , ET tubes,  suction machine</t>
  </si>
  <si>
    <t>Availability of kitchen equipment</t>
  </si>
  <si>
    <t>Electrical fixture for equipment like suction, X ray view box</t>
  </si>
  <si>
    <t>Training on Facility based care of Severe acute malnutrition- Incremental &amp; complementary to F-IMNCI</t>
  </si>
  <si>
    <t>Nutrition councillor, Nursing staff &amp; medical officer</t>
  </si>
  <si>
    <t>All cadre</t>
  </si>
  <si>
    <t>Weighting machine, Infantometer, thermometer etc.  Check for calibration stickers/ records</t>
  </si>
  <si>
    <t>Empty and  filled cylinders are labelled &amp; kept separately</t>
  </si>
  <si>
    <t xml:space="preserve">Adequate ventilation to be provided especially in the kitchen area. 
</t>
  </si>
  <si>
    <t>All area are clean  with no dirt,grease,littering and cobwebs. Surface of furniture and fixtures are clean</t>
  </si>
  <si>
    <t>Check toilet seats, floors, basins etc are clean and there is no foul smell in toilets &amp; bathrooms</t>
  </si>
  <si>
    <t>Reference value based on baby's body weight is readily available to pass the appetite test</t>
  </si>
  <si>
    <t>Check reference value chart is available &amp; staff is aware of it.
Amount of local therapeutic feed that a child with SAM should take based on his body weight to pass the appetite test is-
Less than 4 kg should consume 15 gms or more diet ,  
4-7 kg should consume 25 gms or more diet 
7-10 kgs should consume 33 gms or more</t>
  </si>
  <si>
    <t>All the SAM children are screened to identify medical conditions and its severity.
The finding of initial assessment are recorded</t>
  </si>
  <si>
    <t xml:space="preserve">A referral slip/ Discharge card is provide to patient when referred to another health care facility. 
 Check reason for referral are clearly mentioned. </t>
  </si>
  <si>
    <t xml:space="preserve">Identification  tags are used for children less than 5 yrs. </t>
  </si>
  <si>
    <t>Protocols for management of hypoglycaemia, hypothermia,  treatment of dehydration in children with SAM with or without shock, treatment  of infection etc</t>
  </si>
  <si>
    <t xml:space="preserve">Mother is advice by doctor/ Pharmacist /nurse about the dosages and timings . </t>
  </si>
  <si>
    <t>10 Steps for management of SAM is recorded during Stabilization and rehabilitation phase</t>
  </si>
  <si>
    <t>Based on discharge criteria: 
(1) Oedema has resolved
(20 Child has achieved weight gain of &gt; 15%  and has satisfactory weight gain for 3 consecutive days (&gt;5 gm/kg/day)
(3) Child is eating an adequate amount of nutritious food that the mother can prepare at home
(4) All infections and other medical complications have been treated
(5) Child is provided with micronutrients
Immunization is updated</t>
  </si>
  <si>
    <t>Staff is aware that helminthic infections treatment is given to all children before discharge</t>
  </si>
  <si>
    <t>1. Give a single dose of any one of the following anthelminthics orally:
200 mg. albendazole for children aged 12–23 months, 
400 mg albendazole for children aged 24 months or more.
100 mg mebendazole twice daily for 3 days for children aged 24 months or more</t>
  </si>
  <si>
    <t xml:space="preserve">Staff guides the parent for regular follow-up visits </t>
  </si>
  <si>
    <t xml:space="preserve"> (1) Check NRC  has a complete list of PHCs, CHC, and Sub Centres/HWC  in the catchment area.
(2)  Appropriate referral to local CHW  (Community health care worker)/ASHA/AWW is established 
(3) Regular Follow up including enrolment of baby to Anganwadi centre a</t>
  </si>
  <si>
    <t>Blood is kept on optimum temperature before transfusion. Blood transfusion is monitored and regulated by qualified person :Give (1)  whole blood 10 ml/kg body weight slowly over 3 hours (2) furosemide 1 mg/kg IV at the start of the transfusion</t>
  </si>
  <si>
    <t xml:space="preserve">Facility staff adheres to standard procedures for management of second stage of labour.
</t>
  </si>
  <si>
    <t>Facility staff adheres to protocol for  ensuring care of newborn with small size at birth</t>
  </si>
  <si>
    <t>Triage, Assessment &amp; Management of newborn having 
emergency signs are done as per guidelines</t>
  </si>
  <si>
    <t xml:space="preserve">Assess for Emergency signs 
1. Airway and breathing- Not breathing, or central cyanosis or SRD 
2. Circulation - Capillary refill &gt; 3sec and weak fast pulse
3. Coma Convulsing 
4. Severe dehydration with diarrhoea - Diarrhoea + lethargy, sunken eyes &amp; very slow skin pinch
</t>
  </si>
  <si>
    <r>
      <t>Management of Low birth weight
newborn</t>
    </r>
    <r>
      <rPr>
        <sz val="12"/>
        <color rgb="FFFF0000"/>
        <rFont val="Calibri"/>
        <family val="2"/>
        <scheme val="minor"/>
      </rPr>
      <t xml:space="preserve"> including pre term and Small for gestational age </t>
    </r>
    <r>
      <rPr>
        <sz val="12"/>
        <color theme="1"/>
        <rFont val="Calibri"/>
        <family val="2"/>
        <scheme val="minor"/>
      </rPr>
      <t xml:space="preserve"> as per  guidelines </t>
    </r>
  </si>
  <si>
    <t xml:space="preserve">Management of SAM based in 3 Phases:
(1) Stabilization Phase - Children without adequate appetite and/or medical complications are stabilized in IPD. Phase usually lasts for 1–2 days.  Began the Starter diet &amp; maintain electrolytic balance. Children must be carefully monitored for signs of overfeeding or over hydration.  
(2) Transition Phase- There is
gradual transition from Starter diet to Catch up diet (F 100).
(3) Rehabilitation Phase- Promote rapid weight gain, stimulate emotional and physical development. The child progresses when:
S/he has reasonable appetite; finishes &gt; 90% of the feed that is given, without a significant pause Major reduction or loss of oedema &amp; 
No other medical problem
</t>
  </si>
  <si>
    <t>(1) Give Oral rehydration- amount based on child's weight- every 30 min for 1st 2 hrs- 5ml/kg weight. 
Further, alternate hours for up to 10 hrs- 5ml/kg ( Add 15ml of potassium chloride to 1l ORS)
(2) Starter diet is given in alternate hours (e.g. 2, 4, 6) with reduced osmolarity ORS (e.g. 3, 5, 7) until the child is rehydrated.
(3) Check Signs every half hour for the first two hours, then hourly: Respiratory rate, Pulse rate,
Urine frequency, Stool or vomit frequency &amp;
Signs of hydration</t>
  </si>
  <si>
    <t>Staff  is aware of correction of electrolyte imbalance</t>
  </si>
  <si>
    <t>Staff is aware of treatment of child having sign of shock and is lethargic or lost consciousness</t>
  </si>
  <si>
    <t xml:space="preserve">Staff is aware of treatment protocols of infectious  or other associated disease conditions </t>
  </si>
  <si>
    <t>(1) If no complication - Give oral amoxicillin 15mg/kg -8 hrly for 5 days. 
If child has complications select antibiotic as per Standard protocols.  
(2) Associated diseases: viz Dermatosis, Parasitic worms, Continual diarrhoea, dysentery , meningitis  and TB as per guideline</t>
  </si>
  <si>
    <t xml:space="preserve">Staff is aware of criteria for failure to respond to treatment and require referral </t>
  </si>
  <si>
    <t xml:space="preserve">Staff is aware of age wise feeding recommendations as per IMNCI </t>
  </si>
  <si>
    <t>(1) Up to 6 months-  Exclusive Breastfeeding  - at least 8 times in 24 hrs. Do not give any other foos or fluids
(2)6to12 months-  Breastfeeding, Give atleast one Katori (3 times/day if breastfeed is given &amp; 5 times if breastfeed not given) mashed bread in sweetened undiluted milk or bread mixed with thick dal or khichari. Add ghee/oil &amp; cooked vegetables in serving or Sevian/Dalia/halwa/kheer or mashed boiled potatoes. Also give banana/ biscuit/cheeko/mango as snack
(3) 12month-2yrs- Breastfeed, offer food from family pot, give atleast one &amp; half Katori (5 times/day)  mashed bread in sweetened undiluted milk or bread mixed with thick dal or khichari. Add ghee/oil &amp; cooked vegetables in serving or Sevian/Dalia/halwa/kheer or mashed boiled potatoes. Also give banana/ biscuit/cheeko/mango as snack
(4) 2 yrs. older- Give family food at 3 meals each day. Also twice daily give nutritious food between meal i.e. banana/ biscuit/cheeko/mango as snack</t>
  </si>
  <si>
    <t>Staff is aware of management of SAM children less than 6 months of age</t>
  </si>
  <si>
    <t>1. Feed the infant with appropriate breastmilk/ feeds for initial recovery and metabolic stabilization. 
2. Wherever possible breastfeeding or expressed milk is preferred in place of Starter diet.
3. For no breastfed babies, give Starter diet feed prepared without cereals. 
4. In the rehabilitation phase, provide support to mother to give frequent feeds and try to establish exclusive breast feeding. In artificially fed without any prospects of breastfeeds, the infant should be given diluted Catch-up diet. [Catch-up diet diluted by one third extra water to make volume 135 ml in place of 100 ml]. 
5. On discharge the non-breastfed infants should be given locally available animal milk with cup and spoon. 
6. Relactation through Supplementary Suckling Technique - Supplementary Suckling Technique (SST) is a technique which can be used as a strategy to initiate relactation in mothers who have developed lactation failure.</t>
  </si>
  <si>
    <t xml:space="preserve">1. Emotional and physical stimulation is given to reduce the risk of permanent mental retardation and emotional impairment
2. Each play session should include language and motor activities, and activities with toys. 
3. Promotion of physical activities among mobile children for development of essential motor skills &amp; enhance growth </t>
  </si>
  <si>
    <t>Frequent feeding at least 8 times per day including night feeding.
Check monitoring checklist of feeding for LBW newborn</t>
  </si>
  <si>
    <t>Check mothers is aware of complimentary feeding after six months up to 2 years</t>
  </si>
  <si>
    <t>The facility provides services under Rashtriya Bal Swasthya Karykram (RBSK)</t>
  </si>
  <si>
    <t>5 moments of Hand hygiene</t>
  </si>
  <si>
    <t xml:space="preserve">Availability of PPE </t>
  </si>
  <si>
    <t>Chlorine solution, Glutaraldehyde etc</t>
  </si>
  <si>
    <t>Hospital grade phenyl, disinfectant detergent solution</t>
  </si>
  <si>
    <t>Unidirectional mopping from inside out. Staff is trained for preparing cleaning solution as per standard procedure. Cleaning equipment like broom are not used in patient care areas</t>
  </si>
  <si>
    <t xml:space="preserve">Review the SOP has adequately cover procedure of management of hypothermia, hypoglycaemia, dehydration, electrolyte imbalance, feeding recommendation as per IMNCI, micronutrient supplementation </t>
  </si>
  <si>
    <t>Review the SOP has adequately cover procedure of management of SAM children with shock, infections , TB, HIV &amp; any other disease</t>
  </si>
  <si>
    <t>Review the SOP has adequately cover procedure of nutritional assessment &amp; use of starter &amp; catch up diet, provision of micronutrient supplementation etc. SOP also covers support services such as equipment maintenance, calibration,
housekeeping, security, storage and inventory management</t>
  </si>
  <si>
    <t>Review the SOP has adequately covers procedure for patient safety risk assessments &amp; also mechanism defined to mitigate the identified risk</t>
  </si>
  <si>
    <t>Department has documented procedure for Counselling of mothers/ care giver</t>
  </si>
  <si>
    <t>Review SOP has adequately covers the points to be discussed during mothers/ care giver counselling. It also covers mothers counselling for food preparation from local resources, feeding practices, importance of play with child, and maintenance of care &amp; hygiene etc</t>
  </si>
  <si>
    <t>Review SOP for procedure to constitute quality circles, their regulate meetings, development of quality objectives, steps to be take to achieve objectives and their monitoring &amp; measurement mechanisms</t>
  </si>
  <si>
    <t>Checklist for Nutrition Rehabilitation Centre  (NRC)</t>
  </si>
  <si>
    <t>1. Availability of indoor care and continuous monitoring services of the SAM child
2. Treatment of medical complications
3. Therapeutic feeding 
4. Treatment and follow-up 
5. Capacity building of mothers/other care givers for appropriate feeding, preparation of energy dense foods, hygiene &amp; care practices 
Give non compliance, if the above services are provided in paediatric ward</t>
  </si>
  <si>
    <t xml:space="preserve">Management of electrolyte imbalance </t>
  </si>
  <si>
    <t>1. Exclusive Breastfeeding up to 6 months 
2. Complementary feeding from six months</t>
  </si>
  <si>
    <t xml:space="preserve"> Availability of lab services -inhouse/Outsourced. 
Blood glucose, Haemoglobin, Serum electrolyte, TLC, DLC, urine routine, urine culture, Mantoux test, HIV (after counselling) &amp; any other </t>
  </si>
  <si>
    <t>Give non compliance if kitchen is not available in NRC</t>
  </si>
  <si>
    <t>Inhouse / Outsourced ( (Shared with main hospital)</t>
  </si>
  <si>
    <t>Availability of services &amp; investigation for local prevalent endemics</t>
  </si>
  <si>
    <t xml:space="preserve">Check  for the specific local health problems/ diseases like coeliac disease and malaria etc. Check testing &amp; management services are available. Give full compliance if no such issue exists </t>
  </si>
  <si>
    <t>Checklist for Special Newborn Care Unit (SNCU)</t>
  </si>
  <si>
    <t>Nursing staff is skilled to train  parent-attendants for providing care to the sick newborn</t>
  </si>
  <si>
    <t>(1) Staff is trained for use, preventive maintenance and trouble shooting of equipment such as radiant warmers, infusion pump, oxygen concentrator, bag &amp;mask, weighting machine, phototherapy unit.
(2) There is procedure to check timely replacement of lights in Phototherapy unit.</t>
  </si>
  <si>
    <t xml:space="preserve"> Control the sound producing activities and gadgets (like telephone sounds, staff area and equipment).  Should not keep beeping at high volume ( Not more than 45 db and peak intensity should not be more than 80 db)</t>
  </si>
  <si>
    <t>There is procedure for handing over the baby to mother/father/Legal Guardian</t>
  </si>
  <si>
    <t>Check security arrangement at SNCU  are robust</t>
  </si>
  <si>
    <t xml:space="preserve">(1) Check diet is provided to all mothers (both  inborn or outborn babies)
(2) Check that all items fixed in diet menu is provided </t>
  </si>
  <si>
    <t>Check staff &amp; mothers are aware of signs of proper attachment</t>
  </si>
  <si>
    <t xml:space="preserve">Check staff&amp; mothers  are aware of signs of proper position </t>
  </si>
  <si>
    <t>(1) SNCU ensures mother has begin the expression of milk within 6 hrs of delivery.  
(2) Encourage the mother's to repeat expression of milk 8-10 times per day to maintain flow of production &amp; to feed the baby
(3) The baby should put in breast every 2-3 hrs for feeding or non nutritive suckling (NNS)
(4) SNCU ensures  preterm milk is given to pre term babies</t>
  </si>
  <si>
    <t>Check Bed head tickets whether mother milk  or milk substitute  is prescribed for admitted new born. Give non complaince if milk substitute is prescribed (untill clinically indicated)</t>
  </si>
  <si>
    <t>Rapid assessment of sick neonates is done   for prioritizing management in SNCU</t>
  </si>
  <si>
    <t>Staff is aware of Triage or sorting  categories to prioritize management i.e EPN (Emergency sign, priority sign &amp; non urgent sign)</t>
  </si>
  <si>
    <t>Clinical Jaundice in first 24 hrs of life or Total serum bilirubin (TSB) increasing by 5mg/dl/day or 0.5mg/dl/hr or TSB &gt;15mg/dl to Conjugated serum bilirubin &gt;2mg/dl or clinical jaundice persisting for   &gt; 14 days in term and &gt; 21 days in preterm infants</t>
  </si>
  <si>
    <t>Kramer's criteria: Jaundice limited to face: Serum Bilirubin- about 6mg/dl, Jaundice extended to trunk- 9mg/dl, Extended to abdomen-12mg/dl.  Extended to legs -15mg/dl  &amp; Extended to feet &amp; hand-19-20mg/dl</t>
  </si>
  <si>
    <t>Check the availability &amp; use of fluxmeter</t>
  </si>
  <si>
    <t>Use Fluxmeter to check for and ensure optimal irradiance in phototherpy units</t>
  </si>
  <si>
    <t>Check baby is monitored through out the phototherepy</t>
  </si>
  <si>
    <t>Check the records baby's temperature is measured  every 4 hourly to monitor for hypo/hyperthermia
Check weight is taken daily
Frequent breast feeding
Increase in allowance for fluid, (if there is any evidence of dehydration)
Position is changed frequently, after each feed
(Low birth weight babies can have their socks, caps and mittens on, while under phototherapy)</t>
  </si>
  <si>
    <t>Radiant warmer, Phototherpy units suction machine, Oxygen concentrator, pulse oximeter/ Multipara monitor</t>
  </si>
  <si>
    <t>Check the skill of staff for maintenance &amp; trouble shooting of phototherepy units</t>
  </si>
  <si>
    <t xml:space="preserve">Supportive care is provided  to manage new borns </t>
  </si>
  <si>
    <r>
      <t>Maintain TABC
Ensure SPO</t>
    </r>
    <r>
      <rPr>
        <vertAlign val="subscript"/>
        <sz val="11"/>
        <color theme="1"/>
        <rFont val="Calibri"/>
        <family val="2"/>
        <scheme val="minor"/>
      </rPr>
      <t xml:space="preserve">2 </t>
    </r>
    <r>
      <rPr>
        <sz val="11"/>
        <color theme="1"/>
        <rFont val="Calibri"/>
        <family val="2"/>
        <scheme val="minor"/>
      </rPr>
      <t>-90-94%
Maintain normoglycemia
Administer inj vit K 1mg IV , if there is active bleeding from any site
Avoid enteral feed if hemodynamically compromised &amp; start feed as  hemodynamically stable. 
Consider exchange transfusion if there is sclerema</t>
    </r>
  </si>
  <si>
    <t xml:space="preserve">1. Give Injection ampicillin and gentamicin, as first line of treatment.
2. Give cloxacillin (if available) instead of ampicillin, if there are extensive skin pustules or abscesses, as
these might be signs of Staphylococcus infection.
3. Antibiotics should be given slowly, after dissolving in 5-10 ml fluid using a microdrip set or infusion
pump.
4. Never mix two antibiotics in same syringe.
</t>
  </si>
  <si>
    <t>Antibiotic schedule &amp; dosage including frequency, route and duration is available &amp; used</t>
  </si>
  <si>
    <t>Check availability charts for prescribing antibitotics for meningitis.
Check charts reflect following information:
Weight &lt;2kg 
Inj Cefotaxime- 12 hrly ( 0-7 days of age) or 8 hrly (&gt;7days of age), IV, for 3 weeks
Inj Amikacin-24hrly ( 0-7 days of age) or 24 hrly (&gt;7days of age), IV, for 3 weeks
Weight &gt;2kg 
Inj Cefotaxime- 8 hrly ( 0-7 days of age) or 6 hrly (&gt;7days of age), IV, for 3 weeks
Inj Amikacin-24hrly ( 0-7 days of age) or 24 hrly (&gt;7days of age), IV, for 3 weeks.
2nd line treatment:
Inj Meropenem- 8 hrly ( 0-7 days of age) or 8 hrly (&gt;7days of age), IV, for 3 weeks
nj Amikacin-24hrly ( 0-7 days of age) or 24 hrly (&gt;7days of age), IV, for 3 weeks.</t>
  </si>
  <si>
    <t xml:space="preserve">Hospitalise, Maintain nutrition &amp; hydration, Give Oxygen ( if SpO2 &lt;90), 
Check availability charts for prescribing antibitotics for serious bacterial infections.
Check dose, duration, frequency  is given as per indicated
</t>
  </si>
  <si>
    <t xml:space="preserve">Guidelines for modes  requirements  (i.e. Based on Birth weight in gm and age (weeks).
Guidelines for fluid requirement of neonate (ml/kg/day) _ (based on Birth weight) </t>
  </si>
  <si>
    <t>Staff follow support management protocols for all sick newborn</t>
  </si>
  <si>
    <t>Staff is able to demonstrate the process of Kangaroo mother care Protocols</t>
  </si>
  <si>
    <t>Staff is able to demonstrate steps of new born resuscitation</t>
  </si>
  <si>
    <t>(1) Check that SNCU staff take follow up of referred cases for timely arrival and appropriate care provided at higher centre. (2) Outcome and deficiencies if any should be recorded in referral out register &amp; analysed for improvement</t>
  </si>
  <si>
    <t>A system of independent double check before administration, Error prone medical abbreviations are avoided</t>
  </si>
  <si>
    <t xml:space="preserve">Value for maximum doses as per age, weight and diagnosis are available with nurses and doctor. </t>
  </si>
  <si>
    <t xml:space="preserve">Maximum dose of high alert drugs are defined and communicated </t>
  </si>
  <si>
    <t xml:space="preserve">Value for maximum doses as per age, weight and diagnosis are available with nursing station and doctor. </t>
  </si>
  <si>
    <t>There is process to ensure that right doses of  drugs are only given</t>
  </si>
  <si>
    <t>There is process to ensure that right doses of drugs are only given</t>
  </si>
  <si>
    <t>Availability of formats for neonatal case sheet, Treatment Charts, TPR Chart , Intake Output Chart, Investigation sheet, Community follow up card, BHT/ newborn case record , treatment continuation sheet, Discharge card, normographs, congenital anomaly if any. etc
Check forms &amp; formats are being used</t>
  </si>
  <si>
    <t>New born's progress is recorded as per defined assessment schedule</t>
  </si>
  <si>
    <t>Treatment plan are written on BHT and all drugs are written legibly in case sheet.</t>
  </si>
  <si>
    <t>Staff is  competent in Management of emergency signs</t>
  </si>
  <si>
    <t>Staff is  competent in management of hypoglycaemia</t>
  </si>
  <si>
    <t xml:space="preserve">Staff is competent to assess improvement </t>
  </si>
  <si>
    <t xml:space="preserve"> Staff is  competent to identify when to start vasopressors</t>
  </si>
  <si>
    <t>Staff is  competent in method of weaning  from inotropes</t>
  </si>
  <si>
    <t>Staff is  competent to identify conditions when to refer the neonatal asphyxia cases to higher centre</t>
  </si>
  <si>
    <t>Staff is  competent to identify clinical manifestation of meningitis</t>
  </si>
  <si>
    <t xml:space="preserve">Staff is  competent to identify conditions that do not require antibiotic for  management </t>
  </si>
  <si>
    <t>Staff is  competent to identify when to refer the baby</t>
  </si>
  <si>
    <t>Staff is  competent to identify conditions when to order chest X ray</t>
  </si>
  <si>
    <t>Staff is  competent in  management of apnoeic baby</t>
  </si>
  <si>
    <t>Staff is  competent in specific management of moderate to severe  respiratory distress</t>
  </si>
  <si>
    <t>Staff is  competent in oxygen weaning protocols</t>
  </si>
  <si>
    <t>Staff is competent to identify when to refer the baby</t>
  </si>
  <si>
    <t>SNCU has established criteria to transfer to step down / MNCU</t>
  </si>
  <si>
    <t xml:space="preserve">New-born/ attendants are consulted before discharge </t>
  </si>
  <si>
    <t>Check with mother/attendent the key points explained during counselling</t>
  </si>
  <si>
    <t xml:space="preserve"> Breastfeed infant exclusively, keep infant warm, keep cord clean and dry, importance and correct method of handwashing &amp; danger signs*.
(*Danger signs: Refusal to feed; Fast or difficult breathing, Cold or Hot to touch, jaundice involving palms and soles Pallor/Cyanosis, Abdominal distension, Abnormal movements, Bleeding from any site or Diarrhoea with blood in stool)</t>
  </si>
  <si>
    <t xml:space="preserve">(1) Ask for demonstration
(2) Staff aware of when to hand wash </t>
  </si>
  <si>
    <t xml:space="preserve">No sorting ,Rinsing or sluicing at Point of use/ new-born care area </t>
  </si>
  <si>
    <t>Disinfection of individual  items &amp; utensils is done before use</t>
  </si>
  <si>
    <t>(1) Individual item like stethoscope, thermometer measuring taps, probe should be done with 70% isopropyl alcohol daily or whenever used for another baby.
(2) Cup spoon and paladai are boiled for at least 15 min before use /after every feed</t>
  </si>
  <si>
    <t>Hospital grade phenyl, disinfectant, detergent solution, Lysol 5% or 3% phenol</t>
  </si>
  <si>
    <t>Average waiting time for initiation of treatment</t>
  </si>
  <si>
    <t xml:space="preserve">Percentage of newborn survived following Resuscitation </t>
  </si>
  <si>
    <t>Emergency Drug Tray is maintained at injection cum treatment room in OPD</t>
  </si>
  <si>
    <t>Normal Saline (NS),Glucose 25%,Ringer Lactate (RL),Dextrose 5%,Potassium Chloride,Calcium Gluconate,Sodium Bicarbonate,Inj Pheniramine,Inj Hydrocortisone Hemisuccinate/ Hydrocortisone Sodium Succinate ,Inj Phenobarbitone,Inj Phenytoin,Inj Diazepam,Inj Midazolam,Salbutamol Respiratory,Ipratropium Respirator solution for use in nebulizer,Inj Dopamine,I.V Infusion set,I.V Cannula (20G/22G/24G/26G) &amp; Nasal Cannula(Infant, Child, Adult) &amp; oxygen</t>
  </si>
  <si>
    <t>Normal Saline (NS),Glucose 25%,Ringer Lactate (RL),Dextrose 5%,Potassium Chloride,Calcium Gluconate,Sodium Bicarbonate,ORS, Paracetamol, Inj Pheniramine,Inj Hydrocortisone Hemisuccinate/ Hydrocortisone Sodium Succinate ,Inj Phenobarbitone,Inj Phenytoin,Inj Diazepam,Inj Midazolam,Salbutamol Respiratory,Ipratropium Respirator solution for use in nebulizer,Inj Dopamine, Third generation inj cephalosporin, I.V Infusion set,I.V Cannula (20G/22G/24G/26G) &amp; Nasal Cannula(Infant, Child, Adult) &amp; oxygen</t>
  </si>
  <si>
    <t xml:space="preserve">Emergency Drug Tray is maintained at  immunization room </t>
  </si>
  <si>
    <t xml:space="preserve">Check Staff is aware of relevant part of SOPs </t>
  </si>
  <si>
    <t>MusQan OPD  Score</t>
  </si>
  <si>
    <t xml:space="preserve">1. Opthamology Clinic  providing Paediatrics consultation services (shared with main hospital)
2. Check records for no. of  paediatric cases seen in past three months </t>
  </si>
  <si>
    <t xml:space="preserve">1. ENT  clinic providing paediatrics consultation services (shared with main hospital)
2. Check records for no. of  paediatric cases seen in past three months </t>
  </si>
  <si>
    <t xml:space="preserve">1. Check records for no. of  paediatric cases seen in past three months 
2. Foreign Body Removal (Ear and Nose),Stitching of CLW’s, Dressings, Syringing of Ear, Chemical Cauterization (Nose &amp; Ear), Eustachian Tube Function Test, Vestibular Function Test etc. </t>
  </si>
  <si>
    <t xml:space="preserve">1. Check records for no. of  paediatric cases seen in past three months 
2. Plaster room procedure </t>
  </si>
  <si>
    <t xml:space="preserve">1. Skin &amp; VD Clinic  providing consultation paediatrics services (shared with main hospital)
2. Check records for no. of  paediatric cases seen in past three months </t>
  </si>
  <si>
    <t xml:space="preserve">1. AYUSH Clinic  providing  Paediatrics consultation services (shared with main hospital)
2. Check records for no. of  paediatric cases seen in past three months </t>
  </si>
  <si>
    <t xml:space="preserve">1. Physiotherapy Clinic  providing Paediatric  consultation services (shared with main hospital)
2. Check records for no. of  paediatric cases seen in past three months </t>
  </si>
  <si>
    <t xml:space="preserve">Availability of Functional IYCF clinic </t>
  </si>
  <si>
    <t>Availability  of departmental &amp; directional  signages</t>
  </si>
  <si>
    <t>1. List of available Paediatric OPD Clinic/s 
2. Timing for OPD (opening and closing) 
3. Important  numbers like  ambulance ,blood bank etc 
4. Turn around time for investigation, 
5. grievance re addressal 
are displayed</t>
  </si>
  <si>
    <t xml:space="preserve">Separat toilets for parent accompaning the children/attendant </t>
  </si>
  <si>
    <t xml:space="preserve">Access to facility is provided without any physical barrier and friendly to people with disabilities </t>
  </si>
  <si>
    <t>Check if HIV/leprosy/abuse case  etc  is not explicitly written on case sheets/slips  and avoiding any means by which they can be identified in public</t>
  </si>
  <si>
    <t>Availability of complaint box and display of process for grievance  redressal and whom to contact is displayed</t>
  </si>
  <si>
    <t>TB clinic, isolation room, radiology etc.</t>
  </si>
  <si>
    <t xml:space="preserve">A Nutrition Counsellor/ IYCF counsellor 
is appointed to manage this centre and is available for fixed hours (coinciding with timing of outpatient services) to counsel and address referral cases. </t>
  </si>
  <si>
    <t xml:space="preserve">Availability of functional Equipment/Instruments for Physiotherapy Procedures </t>
  </si>
  <si>
    <t>Traction, Short Wave Diathermy, Exercise table etc .</t>
  </si>
  <si>
    <t>Staff is trained to forecast  the requirement using scientific system</t>
  </si>
  <si>
    <t>1.Detailed treatment and follow up plan  is written and is also explained to the parent-attendant 
2. Check with parent/guardian are able to explain information received from doctor</t>
  </si>
  <si>
    <t xml:space="preserve">Staff follows stabilisation protocols </t>
  </si>
  <si>
    <t xml:space="preserve">Clinics are provided with the critical value of different tests </t>
  </si>
  <si>
    <t xml:space="preserve">Check for no expired, frozen or with VVM beyond the discard point vaccine stored in cold chain </t>
  </si>
  <si>
    <t>Check for injection site is not cleaned with spirit before administering vaccine dose</t>
  </si>
  <si>
    <t>Counselling on side effects and follow up visits done</t>
  </si>
  <si>
    <t xml:space="preserve"> 1. Check for availability of wash
basin and running water at point of use. 
2. Ask Staff about regularity of water supply.</t>
  </si>
  <si>
    <t>Ask for demonstration of 6 steps of Hand washing and knowledge among staff about moments of handwash</t>
  </si>
  <si>
    <t>Review the SOP for ensuring  Privacy and confidentiality.</t>
  </si>
  <si>
    <t>1. Check the availability of updated Risk Managament Framework. 2. Check the components of physical, fire, operational and pt safety are covered.  3. Review the updated mitigation plan.</t>
  </si>
  <si>
    <t xml:space="preserve">No. of cases disease wise </t>
  </si>
  <si>
    <t xml:space="preserve">MusQan SNCU Score </t>
  </si>
  <si>
    <t>Maintenance  of Warmth  , Breast feeding/feeding support and Kangaroo Mother care (KMC)</t>
  </si>
  <si>
    <t>Availability  of departmental signages</t>
  </si>
  <si>
    <t xml:space="preserve"> Check BHT/ Pt file General Consent form is taken and signed.</t>
  </si>
  <si>
    <t>To accommodate atleast 20 radiant warmer, separate outborn may not required if strict asepsis is followed</t>
  </si>
  <si>
    <t>50% of each should be 5amp and 50% should be 15 amp to handle load of  equipment</t>
  </si>
  <si>
    <t>1 technician (if side lab is available).
Give full compliance if there is functional linkage with Hospital's lab and lab tech is available at night even</t>
  </si>
  <si>
    <t xml:space="preserve">Check for breakdown &amp; Maintenance  record in the log book
Back up for critical equipment. Label Defective/Out of order equipment and stored appropriately until it has been repaired.
</t>
  </si>
  <si>
    <t>Low irradiance : Due to tubes old, flickering, black ends, bulbs covered with dust or dirty reflectors )</t>
  </si>
  <si>
    <t xml:space="preserve">Expiry and near expiry dates are maintained </t>
  </si>
  <si>
    <t>Records for expiry and near expiry drugs are maintained for emergency tray and drug stored at department</t>
  </si>
  <si>
    <t xml:space="preserve">Floors, walls, roof, roof tops, sinks patient care and circulation  areas are Clean </t>
  </si>
  <si>
    <t xml:space="preserve">Check for any obsolete article including equipment, instrument, records, drugs and consumables </t>
  </si>
  <si>
    <t>SNCU has facility to provide sufficient and  clean linen for each parent -attendant</t>
  </si>
  <si>
    <t>As per hospital administration or state policy.
Check SNCU doctors and nurses follow the  dress code</t>
  </si>
  <si>
    <t xml:space="preserve">(1) Check baby is stabilized w.r.t Temp. ( skin to skin care- cover the baby- Transport incubator), Oxygenation: Airway &amp; breathing, perfusion ( HR, CRT temp), Sugar.
(2) Check 1st dose of antibiotics -inj Ampicillin &amp; gentamicin is given. Also, Vit K is given if not administrated earlier </t>
  </si>
  <si>
    <t xml:space="preserve">Referral checklist &amp; Referral in/ Out register is maintained for all referred cases </t>
  </si>
  <si>
    <t>(1) Check Medication order, treatment plan, lab investigation &amp; nursing charts are recorded adequately
(2) Check change in treatment plan is also mentioned in case new born's condition deteriorate</t>
  </si>
  <si>
    <t>Criteria for transfer to home: Primary illness is resolved, baby maintain temp without radiant warmer, baby is accepting mothers milk, documented weight gain for consecutive 3 days, &amp; wt. is more than 1.5 Kg, baby haemodynamically stable ( normal CFT and strong peripheral pulses)</t>
  </si>
  <si>
    <t xml:space="preserve">Ask for demonstration 
Steps to follow : (1) Stabilize the new born's head in sniffing position, deliver free flow of oxygen during procedure
(2) Slide laryngoscope over right side of tongue, pushing the tongue to left side of mouth &amp; advancing the blade until the tip lies beyond the base of the tongue. (3) Lift the blade slightly, raise entire blade not just tip (4) Look for landmarks, vocal cords should appear as vertical stripes of each side of glottis or inverted 'v'
(5) Suction if required for visualization (6) Insert the tube into right side of mouth with the curve of the tube lying in horizontal plane 
(7) If cords are closed, wait them to open. Insert the tip of endotracheal tube until vocal cord guide is at the level of cords (8) Hold the tube firmly against the babies palate while removing laryngoscope </t>
  </si>
  <si>
    <t xml:space="preserve">(1) Critical values are defined and intimated timely to treat medical officer
(2) List of Normal reference ranges as per available in NRC </t>
  </si>
  <si>
    <t xml:space="preserve"> Check for Temp., Airway breathing, circulation, coma or convulsation, Severe dehydration &amp; hypoglcemia
(1) Cold to touch (Abdomen): Re warm under radiant warmer, assess the temp every half an hour                                                     (2) Apnoea or gasping breathing  : Manage airway, administer Postive pressure ventilation with bag &amp; mask
(3) Central cyanosis or Severe respiratory distress, lower chest drawing, grunting&amp; ,give oxygen, monitor oxygen saturation with pluse oximeter                                                  (3) Capillary filling time &gt;3, weak or fast pulse&gt;160: Give  10ml/kg normal saline over 20- 30 min, repeat the boluss, if circulation doesnot improve, (4) Convulsion: Manage airway, check &amp; correct hypoglycaemia, if convulsion continue give IV calcium, if convulsion still continue give  anticonvulsant.
(5) Diarrhoea plus any two sign (a) Lethargy (b) Sunken eyes (c) Very slow skin pinch - Insert IV line &amp; began giving fluids rapidly, make sure neonate is warm</t>
  </si>
  <si>
    <r>
      <t xml:space="preserve">Fluid requirement: First day of fluid requirement range from 60-80 ml/kg. 
Daily increment - approx. 15ml/kg till 150ml/kg is reached.
</t>
    </r>
    <r>
      <rPr>
        <b/>
        <sz val="11"/>
        <color theme="1"/>
        <rFont val="Calibri"/>
        <family val="2"/>
        <scheme val="minor"/>
      </rPr>
      <t xml:space="preserve">Nutritional Supplementation_ Vit K </t>
    </r>
    <r>
      <rPr>
        <sz val="11"/>
        <color theme="1"/>
        <rFont val="Calibri"/>
        <family val="2"/>
        <scheme val="minor"/>
      </rPr>
      <t xml:space="preserve">: All LBW&lt;1000gm - receive 0.5 mg IM of Vit K at birth &amp; all other 1mg IM. All LBW who are exclusively breastfed should receive 400IU daily of vit K from first day of life to once baby start accepting full feeds &amp; supplementation will continue until 6 month. 800-1000IU for small babies (&lt;1500gm) 
</t>
    </r>
    <r>
      <rPr>
        <b/>
        <sz val="11"/>
        <color theme="1"/>
        <rFont val="Calibri"/>
        <family val="2"/>
        <scheme val="minor"/>
      </rPr>
      <t>Multivitamin drops:</t>
    </r>
    <r>
      <rPr>
        <sz val="11"/>
        <color theme="1"/>
        <rFont val="Calibri"/>
        <family val="2"/>
        <scheme val="minor"/>
      </rPr>
      <t xml:space="preserve"> 0.3 ml/day from 2 week of age
</t>
    </r>
    <r>
      <rPr>
        <b/>
        <sz val="11"/>
        <color theme="1"/>
        <rFont val="Calibri"/>
        <family val="2"/>
        <scheme val="minor"/>
      </rPr>
      <t xml:space="preserve">All LBW receive calcium and phosphorus </t>
    </r>
    <r>
      <rPr>
        <sz val="11"/>
        <color theme="1"/>
        <rFont val="Calibri"/>
        <family val="2"/>
        <scheme val="minor"/>
      </rPr>
      <t xml:space="preserve">at 120-140 mg/kg/day &amp; 60-90 mg/kg/day respectively. &amp; continue till 40wk post conceptual
</t>
    </r>
    <r>
      <rPr>
        <b/>
        <sz val="11"/>
        <color theme="1"/>
        <rFont val="Calibri"/>
        <family val="2"/>
        <scheme val="minor"/>
      </rPr>
      <t>Iron Supplementatio</t>
    </r>
    <r>
      <rPr>
        <sz val="11"/>
        <color theme="1"/>
        <rFont val="Calibri"/>
        <family val="2"/>
        <scheme val="minor"/>
      </rPr>
      <t xml:space="preserve">n_ 2-3mg/kg/day at 6-8 wks. and as early as 2wks in &lt;1500gm 
</t>
    </r>
  </si>
  <si>
    <t>Asphyxiated babies evolve neurological manifestation viz seizures, hypotonia, come or Hypoxic ischemic encephalopathy (HIE) within 72 hrs of life
Evidence of multi organ system dysfunction (manifested as difficult breathing or renal failure or feeding intolerance or hepatic dysfunction or haematological abnormalities) in immediate neonatal period</t>
  </si>
  <si>
    <t>(1) Maintenance of  temperature (keep the baby under radiant warmer &amp; temp is maintained at normal range)  perfusion, ventilation (monitoring of oxygen saturation- SPO2 maintained b/w 90-94%)  and normal Metabolic state including glucose, calcium and acid base balance (IV fluids, enteral feeding, glucose monitoring, management of hypocalcaemia &amp; administration of vit K 1mg IM)
(2) Early detection &amp; management of complications must be done to prevent extension of cerebral injury</t>
  </si>
  <si>
    <r>
      <rPr>
        <b/>
        <sz val="11"/>
        <color theme="1"/>
        <rFont val="Calibri"/>
        <family val="2"/>
        <scheme val="minor"/>
      </rPr>
      <t>Spasm due to tetanus</t>
    </r>
    <r>
      <rPr>
        <sz val="11"/>
        <color theme="1"/>
        <rFont val="Calibri"/>
        <family val="2"/>
        <scheme val="minor"/>
      </rPr>
      <t xml:space="preserve">: Appear after 48hrs, Involuntary contraction of muscles, fists often persistently and tightly clenched, Trismus opisthotonus, triggered by touch, light &amp; sound and Baby is conscious throughout, often crying with pain.
</t>
    </r>
    <r>
      <rPr>
        <b/>
        <sz val="11"/>
        <color theme="1"/>
        <rFont val="Calibri"/>
        <family val="2"/>
        <scheme val="minor"/>
      </rPr>
      <t>Jitteriness</t>
    </r>
    <r>
      <rPr>
        <sz val="11"/>
        <color theme="1"/>
        <rFont val="Calibri"/>
        <family val="2"/>
        <scheme val="minor"/>
      </rPr>
      <t>: Provoked by stimulus, abolished by restraining, Not associated with autonomic changes, examination of neonatal is normal b/w seizure episodes &amp; EEG is normal</t>
    </r>
  </si>
  <si>
    <t xml:space="preserve">(1) Transient metabolic problem i.e. hypoglycaemia, hypocalcaemia, dyselectrolytemia- Treat the cause , stop ACD immediately if started
(2) Seizures controlled with 1st bolus of phenobarbitone- No maintenance ACD, observe for 48 hrs if seizures re occur
(3) Seizures controlled with multiple dose of phenobarbitone- Start maintenance dose  phenobarbitone. Stop once seizure free for 48hrs
(4) Difficult to control seizures- Stop Phenytoin if seizures free for 48 hrs, continue maintenance dose  phenobarbitone, Assess neurological status : if normal-Stop   phenobarbitone, If abnormal -may continue oral  maintenance  phenobarbitone
</t>
  </si>
  <si>
    <t xml:space="preserve">Staff administer antibiotic as per protocols for confirmed Sepsis </t>
  </si>
  <si>
    <t>Check algorithm &amp; treatment charts for management of neonatal sepsis is available &amp; practices</t>
  </si>
  <si>
    <t>If condition worsen or no improvement after 48hrs
(1) Respiratory failure requiring mechanical ventilation
(2) Unresponsive shock
(3) Persistent convulsions
(4) DIC (5) Baby require exchange transfusion (&amp; facility is not available</t>
  </si>
  <si>
    <t xml:space="preserve">Hypotonia, lethargy, high pitched cry, poor suck, hypertonia of external muscles, irritability, fever, seizures, opisthotonus, shrill cry, apnoea, coma </t>
  </si>
  <si>
    <t>Baby should be naked eyes &amp; genitals should be covered. New born should be kept at distance of more than 45 cm below light source.Frquent feeding every 2 hours 7 change in posture is promoted, once under phototherapy serum bilirubin must be monitored every 12 hrs or earlier if required</t>
  </si>
  <si>
    <r>
      <rPr>
        <b/>
        <sz val="11"/>
        <rFont val="Calibri"/>
        <family val="2"/>
        <scheme val="minor"/>
      </rPr>
      <t>Examine every hyperthermic baby for infection</t>
    </r>
    <r>
      <rPr>
        <sz val="11"/>
        <rFont val="Calibri"/>
        <family val="2"/>
        <scheme val="minor"/>
      </rPr>
      <t xml:space="preserve"> (1) If temp. is above 39</t>
    </r>
    <r>
      <rPr>
        <vertAlign val="superscript"/>
        <sz val="11"/>
        <rFont val="Calibri"/>
        <family val="2"/>
        <scheme val="minor"/>
      </rPr>
      <t>O</t>
    </r>
    <r>
      <rPr>
        <sz val="11"/>
        <rFont val="Calibri"/>
        <family val="2"/>
        <scheme val="minor"/>
      </rPr>
      <t>C, the neonate should be undressed and sponged with tepid water at app. 35</t>
    </r>
    <r>
      <rPr>
        <vertAlign val="superscript"/>
        <sz val="11"/>
        <rFont val="Calibri"/>
        <family val="2"/>
        <scheme val="minor"/>
      </rPr>
      <t>O</t>
    </r>
    <r>
      <rPr>
        <sz val="11"/>
        <rFont val="Calibri"/>
        <family val="2"/>
        <scheme val="minor"/>
      </rPr>
      <t xml:space="preserve">C until temperature is below is below 38 </t>
    </r>
    <r>
      <rPr>
        <vertAlign val="superscript"/>
        <sz val="11"/>
        <rFont val="Calibri"/>
        <family val="2"/>
        <scheme val="minor"/>
      </rPr>
      <t>O</t>
    </r>
    <r>
      <rPr>
        <sz val="11"/>
        <rFont val="Calibri"/>
        <family val="2"/>
        <scheme val="minor"/>
      </rPr>
      <t>C
(2) If temp. is 37.5- 39</t>
    </r>
    <r>
      <rPr>
        <vertAlign val="superscript"/>
        <sz val="11"/>
        <rFont val="Calibri"/>
        <family val="2"/>
        <scheme val="minor"/>
      </rPr>
      <t>O</t>
    </r>
    <r>
      <rPr>
        <sz val="11"/>
        <rFont val="Calibri"/>
        <family val="2"/>
        <scheme val="minor"/>
      </rPr>
      <t>C- Undressing &amp; exposing to room temp is usually all that is necessary. 
(3) If due too envt. temperature: move baby to colder environment &amp; using loose &amp; light clothes.
(4) If due to device- remove the baby from source of heat
(5) Give frequent breastfeeds to replace fluids. if the baby cannot breastfeed, give EBM. If does not tolerate feeds, IV fluids may be given
(6) Measures the temp. hourly till it become normal</t>
    </r>
  </si>
  <si>
    <t>Detailed examination of babies representing with RDS is done and recorded</t>
  </si>
  <si>
    <t xml:space="preserve">(1) Pulse oximeter is used to check oxygen saturation -should be maintained b/w 90-94%
(2) Saturation below 90% should be treated using oxygen supplementation. Ensure at NO TIME babies under supplemental oxygen should have oxygen saturation above 95%
(3) Nasal prongs &amp; head box is used to deliver oxygen. Adjust flow of oxygen 0.5-2.0 L/min with Nasal prongs to achieve target saturation. 
Adjust the flow of oxygen (3-5L/min) to achieve desired oxygen saturation </t>
  </si>
  <si>
    <t>No  ghutti, gripe water , honey or any other milk is given to baby</t>
  </si>
  <si>
    <t>(1) Baby's mouth is wide open
(2) lower lip turned outwards
(3) Baby's chin turned towards mother's breast
(4) Majority of areola is inside the baby's mouth</t>
  </si>
  <si>
    <t>Both manual and through breast pump.
 Check instructions are displayed in milk expression room. Functional electrical pumps are available</t>
  </si>
  <si>
    <t xml:space="preserve"> Acute encephalitis Syndrome (AES),  endosulfane, arsenic poisoning ,haemophilia etc in children.
Give full compliance if no such disease exist in area</t>
  </si>
  <si>
    <t>During counselling Mothers and families has been specially  educated  about ill effects of breast milk substitutes/ formula feed</t>
  </si>
  <si>
    <t xml:space="preserve">(1) Check log book is maintained &amp; it shows time taken to repair equipment. 
(2) Backup  of critical equipment such as suction machine, nebuliser &amp; pulse oximeter is available
(3) Check staff is aware of Contact details of  the agencies/ person responsible for maintenance 
</t>
  </si>
  <si>
    <t xml:space="preserve">1. Check nutritional Assessment is done to provide age appropriate diet by dietician/ nutrition counsellor / doctor.
2. Special  nutritional advice  is given  for cases like  diarrhoea, mild under nutrition &amp;  disease conditions / specific food intolerance etc
3. Check caregiver/ mother of all  children below two years are directed  to the counselling centre for  breastfeeding &amp;  age-appropriate counselling.
</t>
  </si>
  <si>
    <t xml:space="preserve">1. Check food is transported in covered  trolley from kitchen/pantry  to ward, 
2. Food is distributed away from clinical area,
3. Distribution staff adhere to their PPE   
4. Check utensil provided are not broken &amp; chipped off.
5. Check the condition of trolley whether it is clean and free from pests. 
6. Check the frequency and method of cleaning of food trolley from inside. </t>
  </si>
  <si>
    <t>Check treatment chart are updated and drugs given are marked in. Co relate it with drugs and doses prescribed. Dispensing feed, time of oral drugs, supervision of intravenous fluids etc is recorded</t>
  </si>
  <si>
    <t xml:space="preserve">Administration of medicines done after ensuring 6R's </t>
  </si>
  <si>
    <t xml:space="preserve"> Criteria for transfer to step down: Respiratory distress improves, babies on antibiotics for completion of therapy, children who are otherwise stable.                                      </t>
  </si>
  <si>
    <t xml:space="preserve">Assessment &amp; management of  hypoxaemia </t>
  </si>
  <si>
    <t xml:space="preserve">Management of  coma/convulsion in children </t>
  </si>
  <si>
    <t>Staff is aware of sign &amp; symptoms of severe pneumonia in children 2 months to 5 yrs.</t>
  </si>
  <si>
    <t>Antibiotics: Ampicillin 50mg/kg or Benzyl penicillin 50,000U/Kg IM or IV every 6 hrs.
Gentamicin7.5 mg/Kg IM or IV once in a day
Give Cloxacillin or Amoxicillin+ clavulanic acid if Staphylococcal infection is suspected ( presence of skin pustules or boil)
Give Ceftriaxone with vancomycin in case of septic shock)
If child does not show signs of improvement with in 48hrs,switch to Gentamicin7.5 mg/Kg IV once in a day combined with Ceftriaxone 100mg/kg IV divided in to 2 doses or cloxacillin 50mg/kg IV 8 hrly.
Shift to oral dose as soon as child is able to take it orally,  except those with shock or complicated pneumonia where longer parenteral therapy is advised.
Duration_ Clinical response with in 48 hrs- 7 days
Clinical response after 48 hrs- 10days</t>
  </si>
  <si>
    <t>Staff is aware of Oxygen therapy  given for severe pneumonia in children 2 months to 5 yrs.</t>
  </si>
  <si>
    <t>Staff is aware of indications for blood transfusion due to severe anaemia</t>
  </si>
  <si>
    <t>Staff is aware of  Care of children with Developmental Dysplasia of Hip</t>
  </si>
  <si>
    <t xml:space="preserve">There is procedure for collection &amp; reporting of incidences of HAI cases </t>
  </si>
  <si>
    <t>(1) Hand washing and infection control audits done at periodic intervals 
(2) There is designated person for coordinating  infection control activities</t>
  </si>
  <si>
    <t xml:space="preserve">Check staff is aware of relevant part of SOPs </t>
  </si>
  <si>
    <t>Child safety, formula for calculation of paediatric doses , CPR, nutritional requirements with growth charts, Appropriate feeding practices,  Summary of the 10 steps of successful breastfeeding, lactation position and milk expression protocol, etc. are displayed</t>
  </si>
  <si>
    <t xml:space="preserve">There is procedure to conduct Child Death Audit </t>
  </si>
  <si>
    <t>Availability of services for management of NRC records</t>
  </si>
  <si>
    <t>Shared with main hospital</t>
  </si>
  <si>
    <t xml:space="preserve">Patient amenities are provided as per patient load </t>
  </si>
  <si>
    <t>There is no overgrown trees / plants/ Shrubs/ grass. Check trees/ plants have been trimmed regularly. Dry leaves &amp; green waste is removed on daily basis</t>
  </si>
  <si>
    <t>Availability of 24X7 water. Check availability of  hot water in bathrooms</t>
  </si>
  <si>
    <t xml:space="preserve">Check appetite test for SAM baby is done as per standard guideline. Feed used for test : 
 (1) For children, 7-12 months - Offer 30-35 ml/kg of catchup diet. if child takes more than 25 ml / kg then child should be considered to have good appetite 
(2) For children &gt;12 months,- Locally prepared food may be offered (Roasted groundnuts 1000 gms, Milk powder 1200gms, Sugar 1120gms, coconut oil 600gms). 
</t>
  </si>
  <si>
    <t xml:space="preserve">As per standard protocols. </t>
  </si>
  <si>
    <t>Check reference value chart is available based on weight of child. Check the BHT diet is planned &amp; given as per protocols</t>
  </si>
  <si>
    <t>Check system for recording time of reporting and relieving (Attendance register/ Biometrics etc)</t>
  </si>
  <si>
    <t>Check for the writing is comprehendible by the clinical staff</t>
  </si>
  <si>
    <t xml:space="preserve">1. Airway and breathing- Any sign positive- Provide basic life support, give oxygen, make sure child is warm, insert IV &amp; begin fluids
2. Circulation -if positive- Apply pressure to stop bleeding if child is bleeding, give oxygen, make sure child is warm, insert IV &amp; begin fluids. If Child is SAM (Age less than 2months) Give Glucose IV or orally or NG tube (depending up on condition)&amp; proceed for full assessment
3. Coma Convulsing- if positive- Manage Airways- Position the child, check and correct hypothermia, If convulsions continue give IV calcium / anticonvulsant
4. Severe dehydration due to diarrhoea: Make sure head is warm, Insert IV line  &amp; give fluids. If age is less than 2 month - don ot start IV, proceed for full assessment
</t>
  </si>
  <si>
    <t xml:space="preserve">(1) Estimate Blood Glucose levels 
 (2) If Blood glucose is low (&lt;54mg/dl)  immediately give  50 ml bolus of 10% glucose or 10% sucrose (1 rounded teaspoon of sugar in 3½ tablespoons of water).
If the child can drink, give the 50 ml bolus orally.
If the child is alert but not drinking, give the 50 ml by NG tube.
If the child is lethargic, unconscious, or convulsing, give 5 ml/kg body weight of sterile 10% glucose by IV, followed by 50 ml of 10% glucose or sucrose by NG tube. If the IV dose cannot be given immediately, give the NG dose first.
(3) Start feeding with ‘Starter diet’ half an hour after giving glucose and give it every half-hour during the first 2 hours
(4) Keep child warm
(5) Administer antibiotics as hypoglycaemia may be due to underlying infection 
</t>
  </si>
  <si>
    <t xml:space="preserve">(1) Weight the child.
(2) Give oxygen
(3) Make sure child is warm
(4) Insert IV line &amp; draw blood for lab investigation 
(5) Give IV 10% glucose (5ml/kg)
(6) Give IV 15ml/kg over 1 hr of either lactate in 5% dextrose or half normal saline with 5% glucose or ringer's lactate
(7) Measure pulse &amp; RR every 5-10 min
(8) Sign for improvement - (PR &amp; RR fall) - Repeat IV fluid 15ml/kg over 1hr then switch to oral or NG rehydration with ORS, 10ml/kg/hr up to 10hrs &amp; initiate feeding with starter formula or 
If child fail to improve/ if the child condition deteriorate - Assume child is in septic shock- Give maintenance IV fluid (4ml/kg/hr), review antibiotic treatment, start dopamine &amp; initiate re-feeding </t>
  </si>
  <si>
    <t xml:space="preserve">Ask for demonstration </t>
  </si>
  <si>
    <t xml:space="preserve"> Appropriate feeding practices,  Summary of the 10 steps of successful breastfeeding is displayed, lactation position and milk expression protocol, assessment and management protocols of sick SAM  child,  Management of hypoglycaemia, Management of Dehydration, housekeeping protocols, Administration of commonly used drugs, etc</t>
  </si>
  <si>
    <t xml:space="preserve">Check short term valid quality objectives have been framed addressing key quality issues in each department and cores services. Check if  these objectives are Specific, Measurable, Attainable, Relevant and Time Bound. </t>
  </si>
  <si>
    <t xml:space="preserve">Check staff is aware of Mission , Values, Quality Policy and objectives </t>
  </si>
  <si>
    <t>(1)Assessment,  investigation &amp; treatment of admitted sick children.
(2) Monitoring and supportive care for sick children
(3) Early  identification &amp;  referral of children at higher  centre (for services not covered under the scope of DH)
Give non compliance  if paediatric care is given in general male/ female ward</t>
  </si>
  <si>
    <t>Check the criteria is defined for admission based on  age, clinical sign &amp; symptoms , patient condition, etc  &amp; followed</t>
  </si>
  <si>
    <t>1. Unidirectional mopping from inside out is followed.
2. Staff is trained for preparing cleaning solution as per standard procedure. 
3. Cleaning equipment like broom are not used in patient care areas</t>
  </si>
  <si>
    <r>
      <rPr>
        <sz val="11"/>
        <rFont val="Calibri (Body)"/>
      </rPr>
      <t>7</t>
    </r>
    <r>
      <rPr>
        <sz val="11"/>
        <rFont val="Calibri"/>
        <family val="2"/>
        <scheme val="minor"/>
      </rPr>
      <t xml:space="preserve"> </t>
    </r>
    <r>
      <rPr>
        <sz val="11"/>
        <rFont val="Calibri (Body)"/>
      </rPr>
      <t>basic tools of Quality are used for quality improvement in Paed. Ward</t>
    </r>
  </si>
  <si>
    <t xml:space="preserve">(1) Identification  tags are used for children less than 5 yrs. 
(2) There is system in place to identify the patient before drug administration or performing any  clinical procedure </t>
  </si>
  <si>
    <t>1. Check records for no. of  paediatric cases seen in past three months 
2. Accompanied by dental lab. Extraction, scaling, tooth extraction, denture and Restoration.</t>
  </si>
  <si>
    <r>
      <t>Ask for the specific local health problems/ diseases .i.e.</t>
    </r>
    <r>
      <rPr>
        <sz val="11"/>
        <rFont val="Calibri (Body)_x0000_"/>
      </rPr>
      <t xml:space="preserve"> arsenic poisoning, endosulfane, hameophilia,Acute encephalitis Syndrome (AES) in children, followup for Birth defects  etc.</t>
    </r>
  </si>
  <si>
    <t xml:space="preserve">1. Due care is taken in examining older female child (she should be examined in the presence of a parent/ relative or a female staff.
2. Examination of mother for lactation support is also provided ensuring complete privacy and dignity  </t>
  </si>
  <si>
    <t xml:space="preserve">X ray view box, Equipment for plaster room - Traction etc. </t>
  </si>
  <si>
    <t>Among children between 6 month and 5 yrs.) 
&gt;11 gm/dl- No anaemia
10-10.9 gm/dl- Mild anaemia 
 7-9.9gm/dl-Moderate anaemia
&lt;7gm/dl- Severe Anaemia
Among children between  5 yrs-10 yrs.
11–11.4 gm/dl- Mild anaemia
8–10.9 gm/dl- Moderate anaemia
&lt;8 gm/dl- Severe anaemia</t>
  </si>
  <si>
    <t xml:space="preserve">Hospital grade disinfectant </t>
  </si>
  <si>
    <t xml:space="preserve">Check for assessment records such as circular, assessment plan, schedule and
filled checklists. Internal assessment should be done at least quarterly </t>
  </si>
  <si>
    <t>Clinical assessment of severity of  Jaundiced neonate  is done as per Kramer's criteria</t>
  </si>
  <si>
    <t>Correct dose and frequency is given as per antibiotic therapy of neonatal sepsis
Antibiotic therapy  should cover the common bacteria viz, E .coli, Staphyloccous aureus and Klebsiella Pneumonia
Every new born unit must have its own antibiotic policy based on profile of pathogen &amp; local sensitivity pattern</t>
  </si>
  <si>
    <t xml:space="preserve">Management of Low birth weight
new-borns including pre term and Small for gestational age  as per  guidelines </t>
  </si>
  <si>
    <t xml:space="preserve">Parents/ guardians are informed clearly about the deterioration in health condition of Patients </t>
  </si>
  <si>
    <t>BP apparatus, thermometers weighting scale etc.  are calibrated. Check for calibration stickers &amp; records</t>
  </si>
  <si>
    <t>Metronidazole, Tetracycline or Chloramphenicol eye drops, Atropine eye drops</t>
  </si>
  <si>
    <t>Multipara monitor , Thermometer, Weighing scale, pulse oximeter, Stethoscope (binaural, neonate),stethoscope (paediatric),  Infantometer , Measuring tape, fluxmeter</t>
  </si>
  <si>
    <t>Standard G10</t>
  </si>
  <si>
    <t xml:space="preserve">Check staff can explain at least 3 relevant components of  IMS Act
(1) Prohibition from any kind of promotion and advertisement of infant milk substitutes, (2) prohibition of providing free samples and gifts to pregnant women or mother, (3) prohibit donation of free or subsided free samples,  (4) prohibit any contact of manufacturer or distributor with staff
</t>
  </si>
  <si>
    <r>
      <t xml:space="preserve">NRC has established criteria for admission:
</t>
    </r>
    <r>
      <rPr>
        <sz val="11"/>
        <rFont val="Calibri"/>
        <family val="2"/>
        <scheme val="minor"/>
      </rPr>
      <t xml:space="preserve">Children 6-59 months: </t>
    </r>
    <r>
      <rPr>
        <sz val="11"/>
        <color theme="1"/>
        <rFont val="Calibri"/>
        <family val="2"/>
        <scheme val="minor"/>
      </rPr>
      <t xml:space="preserve">
Any of the following: MUAC &lt;115mm with or without any grade of oedema or 
WFH &lt; -3 SD with or without any grade of oedema or Bilateral pitting oedema +/++ (children with oedema +++ always need inpatient care)
WITH
Any of the following complications: Anorexia (Loss of appetite), Fever (39 degree C) or Hypothermia (&lt;35 C),Persistent vomiting,
Severe dehydration, Not alert, very weak, apathetic, unconscious, convulsions
Hypoglycaemia, Severe Anaemia (severe palmar pallor),Severe pneumonia, Extensive superficial infection 
Infants &lt; 6 months
Infant is too weak or feeble to suckle effectively (independently of his/her weight-for-length).
or WfL (weight-for-length) &lt;–3SD (in infants &gt;45 cm)
or Visible severe wasting in infants &lt;45 cm
or Presence of oedema both feet</t>
    </r>
  </si>
  <si>
    <r>
      <t xml:space="preserve">Child who returns after default (away from in-patient care for 2 consecutive days) and </t>
    </r>
    <r>
      <rPr>
        <sz val="11"/>
        <rFont val="Calibri"/>
        <family val="2"/>
        <scheme val="minor"/>
      </rPr>
      <t>meets the admission criteria.</t>
    </r>
  </si>
  <si>
    <t>Child previously discharged from in-patient care but meets admission criteria again.</t>
  </si>
  <si>
    <t xml:space="preserve">Check bed head ticket 
H/O Recent intake of food and fluids, Usual diet, Breastfeeding, Duration and frequency of diarrhoea and vomiting, Type of diarrhoea (watery/ bloody), Chronic cough, Loss of appetite, Family circumstances, Contact with tuberculosis, Recent contact with measles, Known or suspected HIV infection &amp; immunization is taken &amp; recorded.
Check details of : Shock (cold hands, slow capillary refill, weak and rapid pulse),Palmar pallor, Eye signs of vitamin A deficiency:
Dry conjunctiva or cornea, Bitot’s spots
Corneal ulceration, Keratomalacia and 
Localizing signs of infection, including ear and throat infections, skin infection or pneumonia
Mouth ulcers, Skin changes of kwashiorkor is seen &amp; recorded
</t>
  </si>
  <si>
    <t>(1) Blood transfusion should not be started until the child has begun to gain weight.(2) Following the transfusion, if the Hb remains
less than 4 g/dl or between 4 and 6 g/dl with continuing respiratory
distress, DO NOT repeat the transfusion within 4 days</t>
  </si>
  <si>
    <t>Signs of improved hydration: (any of 3)
Child is no longer thirsty
Child is less lethargic
Slowing of respiratory and pulse rates from previous high rate
Skin pinch is less slow
Child has tears
Sign of overhydration : 
Increased respiratory rate and pulse. 
Jugular veins engorged
Puffiness of eye</t>
  </si>
  <si>
    <r>
      <t>(1) Assess- If axillary temp below- 35</t>
    </r>
    <r>
      <rPr>
        <vertAlign val="superscript"/>
        <sz val="11"/>
        <color theme="1"/>
        <rFont val="Calibri"/>
        <family val="2"/>
        <scheme val="minor"/>
      </rPr>
      <t>O</t>
    </r>
    <r>
      <rPr>
        <sz val="11"/>
        <color theme="1"/>
        <rFont val="Calibri"/>
        <family val="2"/>
        <scheme val="minor"/>
      </rPr>
      <t xml:space="preserve">C or rectal temp is below 35.5 </t>
    </r>
    <r>
      <rPr>
        <vertAlign val="superscript"/>
        <sz val="11"/>
        <color theme="1"/>
        <rFont val="Calibri"/>
        <family val="2"/>
        <scheme val="minor"/>
      </rPr>
      <t>O</t>
    </r>
    <r>
      <rPr>
        <sz val="11"/>
        <color theme="1"/>
        <rFont val="Calibri"/>
        <family val="2"/>
        <scheme val="minor"/>
      </rPr>
      <t>C
(2) Start feeding immediately(or start rehydration if needed).
(3) Re-warm. Give skin to skin contact: kangaroo technique) and cover them, OR clothe the child including the head, cover with a warmed blanket and place a heater or lamp nearby. Remove wet clothing/bedding
(4)Feed 2-hourly (12 feeds in 24 hours).
(5) Treat hypoglycaemia, 
(6) Give 1st dose of antibiotics.
(7) Take temp. every 2 hrs -stop re-warming when it rises above 36.5</t>
    </r>
    <r>
      <rPr>
        <vertAlign val="superscript"/>
        <sz val="11"/>
        <color theme="1"/>
        <rFont val="Calibri"/>
        <family val="2"/>
        <scheme val="minor"/>
      </rPr>
      <t xml:space="preserve">0 </t>
    </r>
    <r>
      <rPr>
        <sz val="11"/>
        <color theme="1"/>
        <rFont val="Calibri"/>
        <family val="2"/>
        <scheme val="minor"/>
      </rPr>
      <t>C</t>
    </r>
  </si>
  <si>
    <r>
      <rPr>
        <u/>
        <sz val="11"/>
        <rFont val="Calibri"/>
        <family val="2"/>
        <scheme val="minor"/>
      </rPr>
      <t xml:space="preserve">Vitamin A 
</t>
    </r>
    <r>
      <rPr>
        <sz val="11"/>
        <rFont val="Calibri"/>
        <family val="2"/>
        <scheme val="minor"/>
      </rPr>
      <t xml:space="preserve">1. Vitamin A in a single dose is given to all SAM children unless there is evidence that child has received vitamin A dose in last 1 month; &lt; 6 months - 50 000 IU, 6–12 months or if weight &lt;8Kg- 100 000 IU, &gt;12 months- 200 000 IU. 
2. Give same dose on Day 1, 2 and 14 if there is clinical evidence of vitamin A deficiency. 
</t>
    </r>
    <r>
      <rPr>
        <u/>
        <sz val="11"/>
        <rFont val="Calibri"/>
        <family val="2"/>
        <scheme val="minor"/>
      </rPr>
      <t xml:space="preserve">Multivitamin Supplement 
</t>
    </r>
    <r>
      <rPr>
        <sz val="11"/>
        <rFont val="Calibri"/>
        <family val="2"/>
        <scheme val="minor"/>
      </rPr>
      <t xml:space="preserve">1.  Must contain vitamin A, C, D, E and B12 and not just vitamin B-complex):Twice Recommended Daily Allowance
</t>
    </r>
    <r>
      <rPr>
        <u/>
        <sz val="11"/>
        <rFont val="Calibri"/>
        <family val="2"/>
        <scheme val="minor"/>
      </rPr>
      <t xml:space="preserve">
Folic Acid :</t>
    </r>
    <r>
      <rPr>
        <sz val="11"/>
        <rFont val="Calibri"/>
        <family val="2"/>
        <scheme val="minor"/>
      </rPr>
      <t xml:space="preserve"> 5mg on day 1, then 1mg/day
</t>
    </r>
    <r>
      <rPr>
        <u/>
        <sz val="11"/>
        <rFont val="Calibri"/>
        <family val="2"/>
        <scheme val="minor"/>
      </rPr>
      <t xml:space="preserve">Elemental Zinc: </t>
    </r>
    <r>
      <rPr>
        <sz val="11"/>
        <rFont val="Calibri"/>
        <family val="2"/>
        <scheme val="minor"/>
      </rPr>
      <t xml:space="preserve">2mg/ kg/day
</t>
    </r>
    <r>
      <rPr>
        <u/>
        <sz val="11"/>
        <rFont val="Calibri"/>
        <family val="2"/>
        <scheme val="minor"/>
      </rPr>
      <t xml:space="preserve">Copper: </t>
    </r>
    <r>
      <rPr>
        <sz val="11"/>
        <rFont val="Calibri"/>
        <family val="2"/>
        <scheme val="minor"/>
      </rPr>
      <t xml:space="preserve">0.3mg/kg/day 
</t>
    </r>
    <r>
      <rPr>
        <u/>
        <sz val="11"/>
        <rFont val="Calibri"/>
        <family val="2"/>
        <scheme val="minor"/>
      </rPr>
      <t xml:space="preserve">
Iron </t>
    </r>
    <r>
      <rPr>
        <sz val="11"/>
        <rFont val="Calibri"/>
        <family val="2"/>
        <scheme val="minor"/>
      </rPr>
      <t xml:space="preserve">
1. Start daily iron supplementation after two days of the child being on Catch up diet. 
2. Give elemental iron in the dose of 3 mg/kg/day in two divided doses, preferably between meals. (Do not give iron in stabilization phase.)</t>
    </r>
  </si>
  <si>
    <t>MusQan Paediatrics Ward Score</t>
  </si>
  <si>
    <t>MusQan NRC Score</t>
  </si>
  <si>
    <t>Reference No</t>
  </si>
  <si>
    <t>Area of Concern &amp; Standards</t>
  </si>
  <si>
    <t>NQAS Score</t>
  </si>
  <si>
    <t>Standard G5</t>
  </si>
  <si>
    <t>Standard H1</t>
  </si>
  <si>
    <t>Standard H2</t>
  </si>
  <si>
    <t>Hospital Score Card (Department Wise)</t>
  </si>
  <si>
    <t>OPD</t>
  </si>
  <si>
    <t>Hospital Score</t>
  </si>
  <si>
    <t>MUSQAN QUALITY SCORE CARD AREA OF CONCERN WISE</t>
  </si>
  <si>
    <t>Patient Rights</t>
  </si>
  <si>
    <t>Inputs</t>
  </si>
  <si>
    <t>Support Services</t>
  </si>
  <si>
    <t>HOSPITAL SCORE</t>
  </si>
  <si>
    <t>Clinical Services</t>
  </si>
  <si>
    <t>Quality Management</t>
  </si>
  <si>
    <t>Outcome</t>
  </si>
  <si>
    <t>Facility Provides diagnostic Services</t>
  </si>
  <si>
    <t xml:space="preserve">Services are delivered in a manner that is sensitive to gender, religious and cultural needs, and there are no barrier on account of physical access, social, economic, cultural or social status. </t>
  </si>
  <si>
    <t>Facility ensures that there are no financial barrier to access and that there is financial protection given from cost of hospital services.</t>
  </si>
  <si>
    <t>Roles &amp; Responsibilities of administrative and clinical staff are determined as per govt. regulations and standards operating procedures.</t>
  </si>
  <si>
    <t xml:space="preserve">Facility follows standard treatment guidelines defined by state/Central government for prescribing the generic drugs &amp; their rational use. </t>
  </si>
  <si>
    <t xml:space="preserve">Facility has established, documented implemented and maintained Standard Operating Procedures for all key processes. </t>
  </si>
  <si>
    <t>MusQan NQAS Score Card - DH</t>
  </si>
  <si>
    <t>SNCU</t>
  </si>
  <si>
    <t>Paediatrics Ward</t>
  </si>
  <si>
    <t>NRC</t>
  </si>
  <si>
    <t xml:space="preserve">Facility has defined and established procedures for informing and involving patient and their families about treatment and obtaining informed consent wherever it is required.     </t>
  </si>
  <si>
    <t>Facility provides support services services</t>
  </si>
  <si>
    <t>Standard D6</t>
  </si>
  <si>
    <t>MusQan National Quality Assurance Standards for District Hospitals</t>
  </si>
  <si>
    <t>Service Provision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</si>
</sst>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6"/>
      <color theme="1"/>
      <name val="Calibri"/>
      <family val="2"/>
      <scheme val="minor"/>
    </font>
    <font>
      <b/>
      <sz val="26"/>
      <color theme="0"/>
      <name val="Calibri"/>
      <family val="2"/>
      <scheme val="minor"/>
    </font>
    <font>
      <b/>
      <sz val="22"/>
      <name val="Calibri"/>
      <family val="2"/>
      <scheme val="minor"/>
    </font>
    <font>
      <sz val="16"/>
      <color theme="1"/>
      <name val="Calibri"/>
      <family val="2"/>
      <scheme val="minor"/>
    </font>
    <font>
      <sz val="16"/>
      <name val="Calibri"/>
      <family val="2"/>
      <scheme val="minor"/>
    </font>
    <font>
      <b/>
      <sz val="16"/>
      <name val="Calibri"/>
      <family val="2"/>
      <scheme val="minor"/>
    </font>
    <font>
      <b/>
      <sz val="20"/>
      <color theme="1"/>
      <name val="Calibri"/>
      <family val="2"/>
      <scheme val="minor"/>
    </font>
    <font>
      <b/>
      <sz val="72"/>
      <color theme="1"/>
      <name val="Calibri"/>
      <family val="2"/>
      <scheme val="minor"/>
    </font>
    <font>
      <b/>
      <sz val="11"/>
      <name val="Calibri"/>
      <family val="2"/>
      <scheme val="minor"/>
    </font>
    <font>
      <b/>
      <sz val="12"/>
      <color theme="1"/>
      <name val="Calibri"/>
      <family val="2"/>
      <scheme val="minor"/>
    </font>
    <font>
      <b/>
      <sz val="14"/>
      <color theme="0"/>
      <name val="Calibri"/>
      <family val="2"/>
      <scheme val="minor"/>
    </font>
    <font>
      <b/>
      <sz val="14"/>
      <color theme="1"/>
      <name val="Calibri"/>
      <family val="2"/>
      <scheme val="minor"/>
    </font>
    <font>
      <sz val="12"/>
      <name val="Calibri"/>
      <family val="2"/>
      <scheme val="minor"/>
    </font>
    <font>
      <sz val="11"/>
      <name val="Calibri"/>
      <family val="2"/>
      <scheme val="minor"/>
    </font>
    <font>
      <sz val="12"/>
      <color theme="1"/>
      <name val="Calibri"/>
      <family val="2"/>
      <scheme val="minor"/>
    </font>
    <font>
      <b/>
      <sz val="14"/>
      <name val="Calibri"/>
      <family val="2"/>
      <scheme val="minor"/>
    </font>
    <font>
      <sz val="12"/>
      <color rgb="FF000000"/>
      <name val="Calibri"/>
      <family val="2"/>
      <scheme val="minor"/>
    </font>
    <font>
      <sz val="11"/>
      <name val="Calibri"/>
      <family val="2"/>
    </font>
    <font>
      <b/>
      <sz val="11"/>
      <color rgb="FFFF0000"/>
      <name val="Calibri"/>
      <family val="2"/>
      <scheme val="minor"/>
    </font>
    <font>
      <b/>
      <sz val="20"/>
      <name val="Calibri"/>
      <family val="2"/>
      <scheme val="minor"/>
    </font>
    <font>
      <sz val="20"/>
      <color theme="1"/>
      <name val="Calibri"/>
      <family val="2"/>
      <scheme val="minor"/>
    </font>
    <font>
      <b/>
      <sz val="12"/>
      <name val="Calibri"/>
      <family val="2"/>
      <scheme val="minor"/>
    </font>
    <font>
      <b/>
      <sz val="12"/>
      <color theme="0"/>
      <name val="Calibri"/>
      <family val="2"/>
      <scheme val="minor"/>
    </font>
    <font>
      <vertAlign val="subscript"/>
      <sz val="11"/>
      <color theme="1"/>
      <name val="Calibri"/>
      <family val="2"/>
      <scheme val="minor"/>
    </font>
    <font>
      <sz val="12"/>
      <color rgb="FFFF0000"/>
      <name val="Calibri"/>
      <family val="2"/>
      <scheme val="minor"/>
    </font>
    <font>
      <sz val="12"/>
      <color theme="0"/>
      <name val="Calibri"/>
      <family val="2"/>
      <scheme val="minor"/>
    </font>
    <font>
      <vertAlign val="superscript"/>
      <sz val="11"/>
      <color theme="1"/>
      <name val="Calibri"/>
      <family val="2"/>
      <scheme val="minor"/>
    </font>
    <font>
      <sz val="11"/>
      <color theme="1"/>
      <name val="Calibri"/>
      <family val="2"/>
    </font>
    <font>
      <sz val="11"/>
      <color theme="1"/>
      <name val="Calibri (Body)"/>
    </font>
    <font>
      <sz val="11"/>
      <color theme="1"/>
      <name val="Arial"/>
      <family val="2"/>
    </font>
    <font>
      <sz val="14"/>
      <color rgb="FFFF0000"/>
      <name val="Calibri"/>
      <family val="2"/>
      <scheme val="minor"/>
    </font>
    <font>
      <sz val="14"/>
      <color theme="1"/>
      <name val="Calibri"/>
      <family val="2"/>
      <scheme val="minor"/>
    </font>
    <font>
      <b/>
      <sz val="11"/>
      <color theme="1"/>
      <name val="Calibri"/>
      <family val="2"/>
    </font>
    <font>
      <sz val="11"/>
      <color theme="1"/>
      <name val="Cambria"/>
      <family val="1"/>
    </font>
    <font>
      <sz val="11"/>
      <name val="Cambria"/>
      <family val="1"/>
    </font>
    <font>
      <sz val="11"/>
      <color theme="1"/>
      <name val="Calibri (Body)_x0000_"/>
    </font>
    <font>
      <sz val="11"/>
      <color rgb="FF000000"/>
      <name val="Calibri"/>
      <family val="2"/>
      <scheme val="minor"/>
    </font>
    <font>
      <sz val="11"/>
      <color theme="1"/>
      <name val="Helvetica"/>
      <family val="2"/>
    </font>
    <font>
      <sz val="10"/>
      <color rgb="FF000000"/>
      <name val="Calibri"/>
      <family val="2"/>
      <scheme val="minor"/>
    </font>
    <font>
      <vertAlign val="superscript"/>
      <sz val="11"/>
      <name val="Calibri"/>
      <family val="2"/>
      <scheme val="minor"/>
    </font>
    <font>
      <b/>
      <sz val="16"/>
      <color theme="0"/>
      <name val="Calibri"/>
      <family val="2"/>
      <scheme val="minor"/>
    </font>
    <font>
      <u/>
      <sz val="11"/>
      <name val="Calibri"/>
      <family val="2"/>
      <scheme val="minor"/>
    </font>
    <font>
      <b/>
      <sz val="22"/>
      <color theme="0"/>
      <name val="Calibri"/>
      <family val="2"/>
      <scheme val="minor"/>
    </font>
    <font>
      <b/>
      <sz val="72"/>
      <color theme="0"/>
      <name val="Calibri"/>
      <family val="2"/>
      <scheme val="minor"/>
    </font>
    <font>
      <b/>
      <sz val="20"/>
      <color theme="0"/>
      <name val="Calibri"/>
      <family val="2"/>
      <scheme val="minor"/>
    </font>
    <font>
      <sz val="16"/>
      <color theme="0"/>
      <name val="Calibri"/>
      <family val="2"/>
      <scheme val="minor"/>
    </font>
    <font>
      <sz val="11"/>
      <name val="Calibri (Body)"/>
    </font>
    <font>
      <sz val="11"/>
      <color theme="0"/>
      <name val="Helvetica"/>
      <family val="2"/>
    </font>
    <font>
      <sz val="10"/>
      <color theme="0"/>
      <name val="Calibri"/>
      <family val="2"/>
      <scheme val="minor"/>
    </font>
    <font>
      <sz val="11"/>
      <name val="Calibri (Body)_x0000_"/>
    </font>
    <font>
      <sz val="14"/>
      <color theme="0"/>
      <name val="Calibri"/>
      <family val="2"/>
      <scheme val="minor"/>
    </font>
    <font>
      <sz val="26"/>
      <color theme="1"/>
      <name val="Calibri"/>
      <family val="2"/>
      <scheme val="minor"/>
    </font>
    <font>
      <sz val="22"/>
      <name val="Calibri"/>
      <family val="2"/>
      <scheme val="minor"/>
    </font>
    <font>
      <sz val="26"/>
      <color theme="0"/>
      <name val="Calibri"/>
      <family val="2"/>
      <scheme val="minor"/>
    </font>
    <font>
      <sz val="72"/>
      <color theme="1"/>
      <name val="Calibri"/>
      <family val="2"/>
      <scheme val="minor"/>
    </font>
    <font>
      <sz val="14"/>
      <name val="Calibri"/>
      <family val="2"/>
      <scheme val="minor"/>
    </font>
    <font>
      <b/>
      <sz val="28"/>
      <color theme="8" tint="-0.249977111117893"/>
      <name val="Calibri"/>
      <family val="2"/>
      <scheme val="minor"/>
    </font>
    <font>
      <b/>
      <sz val="18"/>
      <color theme="1"/>
      <name val="Calibri"/>
      <family val="2"/>
      <scheme val="minor"/>
    </font>
    <font>
      <b/>
      <sz val="36"/>
      <color theme="1"/>
      <name val="Calibri"/>
      <family val="2"/>
      <scheme val="minor"/>
    </font>
    <font>
      <b/>
      <sz val="16"/>
      <color theme="1"/>
      <name val="Calibri"/>
      <family val="2"/>
      <scheme val="minor"/>
    </font>
    <font>
      <b/>
      <sz val="28"/>
      <color rgb="FF0070C0"/>
      <name val="Calibri"/>
      <family val="2"/>
      <scheme val="minor"/>
    </font>
    <font>
      <b/>
      <sz val="48"/>
      <color theme="4" tint="-0.249977111117893"/>
      <name val="Calibri"/>
      <family val="2"/>
      <scheme val="minor"/>
    </font>
  </fonts>
  <fills count="1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C000"/>
        <bgColor rgb="FF000000"/>
      </patternFill>
    </fill>
    <fill>
      <patternFill patternType="solid">
        <fgColor rgb="FF92D050"/>
        <bgColor indexed="64"/>
      </patternFill>
    </fill>
    <fill>
      <patternFill patternType="solid">
        <fgColor theme="0"/>
        <bgColor rgb="FF000000"/>
      </patternFill>
    </fill>
    <fill>
      <patternFill patternType="solid">
        <fgColor theme="2"/>
        <bgColor indexed="64"/>
      </patternFill>
    </fill>
    <fill>
      <patternFill patternType="solid">
        <fgColor theme="6"/>
        <bgColor indexed="64"/>
      </patternFill>
    </fill>
    <fill>
      <patternFill patternType="solid">
        <fgColor theme="2" tint="-9.9978637043366805E-2"/>
        <bgColor indexed="64"/>
      </patternFill>
    </fill>
    <fill>
      <patternFill patternType="solid">
        <fgColor rgb="FFFFCC00"/>
        <bgColor indexed="64"/>
      </patternFill>
    </fill>
    <fill>
      <patternFill patternType="solid">
        <fgColor theme="5" tint="0.39997558519241921"/>
        <bgColor indexed="64"/>
      </patternFill>
    </fill>
    <fill>
      <patternFill patternType="solid">
        <fgColor theme="8" tint="0.39997558519241921"/>
        <bgColor indexed="64"/>
      </patternFill>
    </fill>
  </fills>
  <borders count="3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thin">
        <color auto="1"/>
      </right>
      <top/>
      <bottom/>
      <diagonal/>
    </border>
    <border>
      <left style="medium">
        <color indexed="64"/>
      </left>
      <right style="thin">
        <color indexed="64"/>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bottom style="medium">
        <color indexed="64"/>
      </bottom>
      <diagonal/>
    </border>
  </borders>
  <cellStyleXfs count="2">
    <xf numFmtId="0" fontId="0" fillId="0" borderId="0"/>
    <xf numFmtId="9" fontId="2" fillId="0" borderId="0" applyFont="0" applyFill="0" applyBorder="0" applyAlignment="0" applyProtection="0"/>
  </cellStyleXfs>
  <cellXfs count="874">
    <xf numFmtId="0" fontId="0" fillId="0" borderId="0" xfId="0"/>
    <xf numFmtId="0" fontId="0" fillId="0" borderId="0" xfId="0" applyAlignment="1">
      <alignment horizontal="left" vertical="top"/>
    </xf>
    <xf numFmtId="0" fontId="11" fillId="0" borderId="4" xfId="0" applyFont="1" applyBorder="1" applyAlignment="1" applyProtection="1">
      <alignment horizontal="left" vertical="top" wrapText="1"/>
      <protection hidden="1"/>
    </xf>
    <xf numFmtId="0" fontId="5" fillId="0" borderId="4" xfId="0" applyFont="1" applyBorder="1" applyAlignment="1">
      <alignment horizontal="left" vertical="center"/>
    </xf>
    <xf numFmtId="0" fontId="13" fillId="0" borderId="4" xfId="0" applyFont="1" applyBorder="1" applyAlignment="1">
      <alignment horizontal="left" vertical="center" wrapText="1"/>
    </xf>
    <xf numFmtId="0" fontId="13" fillId="0" borderId="4" xfId="0" applyFont="1" applyBorder="1" applyAlignment="1">
      <alignment horizontal="left" vertical="top" wrapText="1"/>
    </xf>
    <xf numFmtId="0" fontId="12" fillId="0" borderId="4" xfId="0" applyFont="1" applyBorder="1" applyAlignment="1">
      <alignment horizontal="left" vertical="center" wrapText="1"/>
    </xf>
    <xf numFmtId="0" fontId="11" fillId="0" borderId="4" xfId="0" applyFont="1" applyBorder="1" applyAlignment="1">
      <alignment horizontal="left" vertical="center" wrapText="1"/>
    </xf>
    <xf numFmtId="0" fontId="15" fillId="0" borderId="13" xfId="0" applyFont="1" applyBorder="1" applyAlignment="1">
      <alignment horizontal="left" vertical="top"/>
    </xf>
    <xf numFmtId="0" fontId="16" fillId="0" borderId="13" xfId="0" applyFont="1" applyBorder="1" applyAlignment="1">
      <alignment horizontal="left" vertical="top" wrapText="1"/>
    </xf>
    <xf numFmtId="0" fontId="5" fillId="0" borderId="13" xfId="0" applyFont="1" applyBorder="1" applyAlignment="1">
      <alignment horizontal="center" vertical="top" wrapText="1"/>
    </xf>
    <xf numFmtId="0" fontId="15" fillId="0" borderId="13" xfId="0" applyFont="1" applyBorder="1" applyAlignment="1">
      <alignment horizontal="center" vertical="top" wrapText="1"/>
    </xf>
    <xf numFmtId="0" fontId="5" fillId="0" borderId="10" xfId="0" applyFont="1" applyBorder="1" applyAlignment="1">
      <alignment horizontal="center" vertical="top" wrapText="1"/>
    </xf>
    <xf numFmtId="0" fontId="6" fillId="0" borderId="8" xfId="0" applyFont="1" applyBorder="1" applyAlignment="1">
      <alignment horizontal="left" vertical="top"/>
    </xf>
    <xf numFmtId="0" fontId="6" fillId="0" borderId="0" xfId="0" applyFont="1" applyAlignment="1">
      <alignment vertical="top" wrapText="1"/>
    </xf>
    <xf numFmtId="0" fontId="6" fillId="0" borderId="0" xfId="0" applyFont="1" applyAlignment="1">
      <alignment vertical="top"/>
    </xf>
    <xf numFmtId="0" fontId="6" fillId="5" borderId="0" xfId="0" applyFont="1" applyFill="1" applyAlignment="1">
      <alignment horizontal="left" vertical="top"/>
    </xf>
    <xf numFmtId="0" fontId="6" fillId="0" borderId="0" xfId="0" applyFont="1" applyAlignment="1">
      <alignment horizontal="left" vertical="top"/>
    </xf>
    <xf numFmtId="0" fontId="3" fillId="5" borderId="4" xfId="0" applyFont="1" applyFill="1" applyBorder="1" applyAlignment="1">
      <alignment horizontal="left" vertical="center"/>
    </xf>
    <xf numFmtId="0" fontId="3" fillId="5" borderId="4" xfId="0" applyFont="1" applyFill="1" applyBorder="1" applyAlignment="1">
      <alignment horizontal="left" vertical="top"/>
    </xf>
    <xf numFmtId="0" fontId="19" fillId="0" borderId="4" xfId="0" applyFont="1" applyBorder="1" applyAlignment="1">
      <alignment horizontal="left" vertical="top" wrapText="1"/>
    </xf>
    <xf numFmtId="0" fontId="0" fillId="0" borderId="13" xfId="0" applyBorder="1" applyAlignment="1">
      <alignment horizontal="left" vertical="top" wrapText="1"/>
    </xf>
    <xf numFmtId="0" fontId="0" fillId="0" borderId="4" xfId="0" applyBorder="1" applyAlignment="1" applyProtection="1">
      <alignment horizontal="left" vertical="top"/>
      <protection locked="0"/>
    </xf>
    <xf numFmtId="0" fontId="20" fillId="0" borderId="4" xfId="0" applyFont="1" applyBorder="1"/>
    <xf numFmtId="0" fontId="0" fillId="0" borderId="4" xfId="0" applyBorder="1" applyAlignment="1">
      <alignment horizontal="left" vertical="top" wrapText="1"/>
    </xf>
    <xf numFmtId="0" fontId="0" fillId="0" borderId="1" xfId="0" applyBorder="1" applyAlignment="1" applyProtection="1">
      <alignment horizontal="left" vertical="top"/>
      <protection locked="0"/>
    </xf>
    <xf numFmtId="0" fontId="0" fillId="0" borderId="0" xfId="0" applyAlignment="1">
      <alignment horizontal="left" vertical="top" wrapText="1"/>
    </xf>
    <xf numFmtId="0" fontId="3" fillId="5" borderId="14" xfId="0" applyFont="1" applyFill="1" applyBorder="1" applyAlignment="1">
      <alignment horizontal="left" vertical="top"/>
    </xf>
    <xf numFmtId="0" fontId="19" fillId="0" borderId="14" xfId="0" applyFont="1"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0" fillId="0" borderId="4" xfId="0" applyBorder="1" applyAlignment="1">
      <alignment horizontal="left" vertical="top"/>
    </xf>
    <xf numFmtId="0" fontId="20" fillId="0" borderId="4" xfId="0" applyFont="1" applyBorder="1" applyAlignment="1">
      <alignment horizontal="left" vertical="top"/>
    </xf>
    <xf numFmtId="0" fontId="3" fillId="7" borderId="4" xfId="0" applyFont="1" applyFill="1" applyBorder="1" applyAlignment="1">
      <alignment horizontal="left" vertical="top"/>
    </xf>
    <xf numFmtId="0" fontId="21" fillId="0" borderId="4" xfId="0" applyFont="1" applyBorder="1" applyAlignment="1">
      <alignment horizontal="left" vertical="top" wrapText="1"/>
    </xf>
    <xf numFmtId="0" fontId="20" fillId="0" borderId="4" xfId="0" applyFont="1" applyBorder="1" applyAlignment="1">
      <alignment horizontal="left" vertical="top" wrapText="1"/>
    </xf>
    <xf numFmtId="0" fontId="0" fillId="0" borderId="0" xfId="0" applyAlignment="1" applyProtection="1">
      <alignment horizontal="left" vertical="top"/>
      <protection locked="0"/>
    </xf>
    <xf numFmtId="0" fontId="0" fillId="0" borderId="4" xfId="0" applyBorder="1" applyAlignment="1">
      <alignment wrapText="1"/>
    </xf>
    <xf numFmtId="0" fontId="0" fillId="0" borderId="4" xfId="0" applyBorder="1" applyAlignment="1" applyProtection="1">
      <alignment horizontal="left" vertical="top" wrapText="1"/>
      <protection locked="0"/>
    </xf>
    <xf numFmtId="0" fontId="0" fillId="8" borderId="4" xfId="0" applyFill="1" applyBorder="1" applyAlignment="1">
      <alignment vertical="top" wrapText="1"/>
    </xf>
    <xf numFmtId="0" fontId="3" fillId="7" borderId="4" xfId="0" applyFont="1" applyFill="1" applyBorder="1" applyAlignment="1">
      <alignment horizontal="left" vertical="center"/>
    </xf>
    <xf numFmtId="0" fontId="20" fillId="0" borderId="4" xfId="0" applyFont="1" applyBorder="1" applyAlignment="1">
      <alignment wrapText="1"/>
    </xf>
    <xf numFmtId="0" fontId="0" fillId="0" borderId="4" xfId="0" applyBorder="1" applyAlignment="1" applyProtection="1">
      <alignment horizontal="left"/>
      <protection locked="0"/>
    </xf>
    <xf numFmtId="0" fontId="3" fillId="5" borderId="4" xfId="0" applyFont="1" applyFill="1" applyBorder="1" applyAlignment="1">
      <alignment horizontal="left" vertical="center" wrapText="1"/>
    </xf>
    <xf numFmtId="0" fontId="0" fillId="0" borderId="1" xfId="0" applyBorder="1" applyAlignment="1">
      <alignment wrapText="1"/>
    </xf>
    <xf numFmtId="0" fontId="20" fillId="0" borderId="1" xfId="0" applyFont="1" applyBorder="1" applyAlignment="1">
      <alignment horizontal="left" vertical="top" wrapText="1"/>
    </xf>
    <xf numFmtId="0" fontId="19" fillId="0" borderId="4" xfId="0" applyFont="1" applyBorder="1" applyAlignment="1">
      <alignment horizontal="left" vertical="center" wrapText="1"/>
    </xf>
    <xf numFmtId="0" fontId="23" fillId="0" borderId="0" xfId="0" applyFont="1" applyAlignment="1">
      <alignment wrapText="1"/>
    </xf>
    <xf numFmtId="0" fontId="23" fillId="0" borderId="0" xfId="0" applyFont="1" applyAlignment="1">
      <alignment vertical="center" wrapText="1"/>
    </xf>
    <xf numFmtId="0" fontId="21" fillId="0" borderId="4" xfId="0" applyFont="1" applyBorder="1" applyAlignment="1">
      <alignment horizontal="left" vertical="center" wrapText="1"/>
    </xf>
    <xf numFmtId="0" fontId="20" fillId="0" borderId="0" xfId="0" applyFont="1" applyAlignment="1">
      <alignment horizontal="left" vertical="top"/>
    </xf>
    <xf numFmtId="0" fontId="21" fillId="3" borderId="4" xfId="0" applyFont="1" applyFill="1" applyBorder="1" applyAlignment="1">
      <alignment horizontal="left" vertical="top" wrapText="1"/>
    </xf>
    <xf numFmtId="0" fontId="19" fillId="0" borderId="1" xfId="0" applyFont="1" applyBorder="1" applyAlignment="1">
      <alignment horizontal="left" vertical="top" wrapText="1"/>
    </xf>
    <xf numFmtId="0" fontId="0" fillId="0" borderId="0" xfId="0" applyAlignment="1">
      <alignment wrapText="1"/>
    </xf>
    <xf numFmtId="0" fontId="19" fillId="3" borderId="1" xfId="0" applyFont="1" applyFill="1" applyBorder="1" applyAlignment="1">
      <alignment horizontal="left" vertical="top" wrapText="1"/>
    </xf>
    <xf numFmtId="0" fontId="19" fillId="3" borderId="4" xfId="0" applyFont="1" applyFill="1" applyBorder="1" applyAlignment="1">
      <alignment horizontal="left" vertical="top" wrapText="1"/>
    </xf>
    <xf numFmtId="0" fontId="20" fillId="0" borderId="4" xfId="0" applyFont="1" applyBorder="1" applyAlignment="1">
      <alignment vertical="top" wrapText="1"/>
    </xf>
    <xf numFmtId="0" fontId="0" fillId="3" borderId="4" xfId="0" applyFill="1" applyBorder="1" applyAlignment="1">
      <alignment horizontal="left" vertical="top" wrapText="1"/>
    </xf>
    <xf numFmtId="0" fontId="20" fillId="3" borderId="4" xfId="0" applyFont="1" applyFill="1" applyBorder="1"/>
    <xf numFmtId="0" fontId="0" fillId="3" borderId="4" xfId="0" applyFill="1" applyBorder="1" applyAlignment="1">
      <alignment horizontal="left" vertical="top"/>
    </xf>
    <xf numFmtId="0" fontId="20" fillId="0" borderId="13" xfId="0" applyFont="1" applyBorder="1" applyAlignment="1">
      <alignment horizontal="left" vertical="top"/>
    </xf>
    <xf numFmtId="0" fontId="21" fillId="3" borderId="1" xfId="0" applyFont="1" applyFill="1" applyBorder="1" applyAlignment="1">
      <alignment horizontal="left" vertical="top" wrapText="1"/>
    </xf>
    <xf numFmtId="0" fontId="20" fillId="0" borderId="4" xfId="0" applyFont="1" applyBorder="1" applyAlignment="1" applyProtection="1">
      <alignment horizontal="left" vertical="top"/>
      <protection locked="0"/>
    </xf>
    <xf numFmtId="0" fontId="21" fillId="3" borderId="5" xfId="0" applyFont="1" applyFill="1" applyBorder="1" applyAlignment="1">
      <alignment horizontal="left" vertical="top" wrapText="1"/>
    </xf>
    <xf numFmtId="0" fontId="0" fillId="3" borderId="4" xfId="0" applyFill="1" applyBorder="1" applyAlignment="1">
      <alignment wrapText="1"/>
    </xf>
    <xf numFmtId="0" fontId="21" fillId="3" borderId="10" xfId="0" applyFont="1" applyFill="1" applyBorder="1" applyAlignment="1">
      <alignment horizontal="left" vertical="top" wrapText="1"/>
    </xf>
    <xf numFmtId="0" fontId="4" fillId="0" borderId="4" xfId="0" applyFont="1" applyBorder="1" applyAlignment="1">
      <alignment horizontal="left" vertical="top" wrapText="1"/>
    </xf>
    <xf numFmtId="0" fontId="21" fillId="0" borderId="1" xfId="0" applyFont="1" applyBorder="1" applyAlignment="1">
      <alignment horizontal="left" vertical="top" wrapText="1"/>
    </xf>
    <xf numFmtId="0" fontId="0" fillId="0" borderId="4" xfId="0" applyBorder="1" applyAlignment="1" applyProtection="1">
      <alignment horizontal="left" wrapText="1"/>
      <protection locked="0"/>
    </xf>
    <xf numFmtId="0" fontId="3" fillId="5" borderId="0" xfId="0" applyFont="1" applyFill="1" applyAlignment="1">
      <alignment horizontal="left" vertical="top"/>
    </xf>
    <xf numFmtId="0" fontId="21" fillId="0" borderId="14" xfId="0" applyFont="1" applyBorder="1" applyAlignment="1">
      <alignment horizontal="left" vertical="top" wrapText="1"/>
    </xf>
    <xf numFmtId="0" fontId="0" fillId="0" borderId="14" xfId="0" applyBorder="1" applyAlignment="1">
      <alignment wrapText="1"/>
    </xf>
    <xf numFmtId="0" fontId="20" fillId="0" borderId="14" xfId="0" applyFont="1" applyBorder="1" applyAlignment="1">
      <alignment horizontal="left" vertical="top"/>
    </xf>
    <xf numFmtId="0" fontId="3" fillId="5" borderId="5" xfId="0" applyFont="1" applyFill="1" applyBorder="1" applyAlignment="1">
      <alignment horizontal="left" vertical="center"/>
    </xf>
    <xf numFmtId="0" fontId="0" fillId="0" borderId="4" xfId="0" applyBorder="1" applyAlignment="1">
      <alignment vertical="top" wrapText="1"/>
    </xf>
    <xf numFmtId="0" fontId="3" fillId="5" borderId="5" xfId="0" applyFont="1" applyFill="1" applyBorder="1" applyAlignment="1">
      <alignment horizontal="left" vertical="top"/>
    </xf>
    <xf numFmtId="0" fontId="20" fillId="3" borderId="4" xfId="0" applyFont="1" applyFill="1" applyBorder="1" applyAlignment="1">
      <alignment horizontal="left" vertical="top"/>
    </xf>
    <xf numFmtId="0" fontId="22" fillId="3" borderId="4" xfId="0" applyFont="1" applyFill="1" applyBorder="1" applyAlignment="1">
      <alignment horizontal="left" vertical="center" wrapText="1"/>
    </xf>
    <xf numFmtId="0" fontId="20" fillId="0" borderId="0" xfId="0" applyFont="1" applyAlignment="1">
      <alignment wrapText="1"/>
    </xf>
    <xf numFmtId="0" fontId="0" fillId="0" borderId="11" xfId="0" applyBorder="1" applyAlignment="1" applyProtection="1">
      <alignment horizontal="left" vertical="top"/>
      <protection locked="0"/>
    </xf>
    <xf numFmtId="0" fontId="0" fillId="0" borderId="3" xfId="0" applyBorder="1" applyAlignment="1">
      <alignment wrapText="1"/>
    </xf>
    <xf numFmtId="0" fontId="20" fillId="0" borderId="15" xfId="0" applyFont="1" applyBorder="1" applyAlignment="1">
      <alignment horizontal="left" vertical="top" wrapText="1"/>
    </xf>
    <xf numFmtId="0" fontId="20" fillId="3" borderId="4"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4"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0" borderId="4" xfId="0" applyBorder="1" applyAlignment="1">
      <alignment horizontal="left" wrapText="1"/>
    </xf>
    <xf numFmtId="0" fontId="19" fillId="0" borderId="13" xfId="0" applyFont="1" applyBorder="1" applyAlignment="1">
      <alignment vertical="top" wrapText="1"/>
    </xf>
    <xf numFmtId="0" fontId="20" fillId="0" borderId="4" xfId="0" applyFont="1" applyBorder="1" applyAlignment="1" applyProtection="1">
      <alignment horizontal="left" vertical="top" wrapText="1"/>
      <protection locked="0"/>
    </xf>
    <xf numFmtId="0" fontId="19" fillId="8" borderId="4" xfId="0" applyFont="1" applyFill="1" applyBorder="1" applyAlignment="1">
      <alignment vertical="top" wrapText="1"/>
    </xf>
    <xf numFmtId="0" fontId="24" fillId="10" borderId="4" xfId="0" applyFont="1" applyFill="1" applyBorder="1" applyAlignment="1">
      <alignment vertical="top" wrapText="1"/>
    </xf>
    <xf numFmtId="0" fontId="19" fillId="0" borderId="4" xfId="0" applyFont="1" applyBorder="1" applyAlignment="1">
      <alignment vertical="top" wrapText="1"/>
    </xf>
    <xf numFmtId="0" fontId="0" fillId="0" borderId="2" xfId="0" applyBorder="1" applyAlignment="1" applyProtection="1">
      <alignment horizontal="left" vertical="top"/>
      <protection locked="0"/>
    </xf>
    <xf numFmtId="0" fontId="0" fillId="0" borderId="2" xfId="0" applyBorder="1" applyAlignment="1">
      <alignment horizontal="left" vertical="top"/>
    </xf>
    <xf numFmtId="0" fontId="0" fillId="0" borderId="3" xfId="0" applyBorder="1" applyAlignment="1" applyProtection="1">
      <alignment horizontal="left" vertical="top"/>
      <protection locked="0"/>
    </xf>
    <xf numFmtId="0" fontId="0" fillId="0" borderId="4" xfId="0" applyBorder="1" applyAlignment="1" applyProtection="1">
      <alignment wrapText="1"/>
      <protection locked="0"/>
    </xf>
    <xf numFmtId="0" fontId="3" fillId="5" borderId="0" xfId="0" applyFont="1" applyFill="1"/>
    <xf numFmtId="0" fontId="3" fillId="7" borderId="4" xfId="0" applyFont="1" applyFill="1" applyBorder="1"/>
    <xf numFmtId="0" fontId="3" fillId="5" borderId="4" xfId="0" applyFont="1" applyFill="1" applyBorder="1"/>
    <xf numFmtId="0" fontId="0" fillId="0" borderId="1" xfId="0" applyBorder="1" applyProtection="1">
      <protection locked="0"/>
    </xf>
    <xf numFmtId="0" fontId="20" fillId="0" borderId="4" xfId="0" applyFont="1" applyBorder="1" applyAlignment="1" applyProtection="1">
      <alignment horizontal="left"/>
      <protection locked="0"/>
    </xf>
    <xf numFmtId="0" fontId="21" fillId="0" borderId="15" xfId="0" applyFont="1" applyBorder="1" applyAlignment="1">
      <alignment horizontal="left" vertical="top" wrapText="1"/>
    </xf>
    <xf numFmtId="0" fontId="21" fillId="0" borderId="4" xfId="0" applyFont="1" applyBorder="1" applyAlignment="1">
      <alignment vertical="top" wrapText="1"/>
    </xf>
    <xf numFmtId="0" fontId="20" fillId="0" borderId="4"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left" vertical="top" wrapText="1"/>
    </xf>
    <xf numFmtId="0" fontId="6" fillId="0" borderId="8" xfId="0" applyFont="1" applyBorder="1"/>
    <xf numFmtId="0" fontId="0" fillId="0" borderId="4" xfId="0" applyBorder="1" applyAlignment="1">
      <alignment horizontal="left"/>
    </xf>
    <xf numFmtId="0" fontId="0" fillId="0" borderId="0" xfId="0" applyAlignment="1">
      <alignment horizontal="left"/>
    </xf>
    <xf numFmtId="0" fontId="20" fillId="0" borderId="14" xfId="0" applyFont="1" applyBorder="1" applyAlignment="1">
      <alignment horizontal="left" wrapText="1"/>
    </xf>
    <xf numFmtId="0" fontId="20" fillId="0" borderId="14" xfId="0" applyFont="1" applyBorder="1" applyAlignment="1">
      <alignment horizontal="left" vertical="top" wrapText="1"/>
    </xf>
    <xf numFmtId="0" fontId="0" fillId="0" borderId="1" xfId="0" applyBorder="1" applyAlignment="1">
      <alignment horizontal="left" vertical="top" wrapText="1"/>
    </xf>
    <xf numFmtId="0" fontId="20" fillId="0" borderId="15" xfId="0" applyFont="1" applyBorder="1" applyAlignment="1">
      <alignment horizontal="left" vertical="top"/>
    </xf>
    <xf numFmtId="0" fontId="3" fillId="5"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3" fillId="7" borderId="5" xfId="0" applyFont="1" applyFill="1" applyBorder="1" applyAlignment="1">
      <alignment horizontal="left" vertical="top"/>
    </xf>
    <xf numFmtId="0" fontId="16" fillId="3" borderId="4" xfId="0" applyFont="1" applyFill="1" applyBorder="1" applyAlignment="1">
      <alignment wrapText="1"/>
    </xf>
    <xf numFmtId="0" fontId="20" fillId="3" borderId="4" xfId="0" applyFont="1" applyFill="1" applyBorder="1" applyAlignment="1">
      <alignment vertical="top" wrapText="1"/>
    </xf>
    <xf numFmtId="0" fontId="3" fillId="7" borderId="13" xfId="0" applyFont="1" applyFill="1" applyBorder="1" applyAlignment="1">
      <alignment horizontal="left" vertical="top"/>
    </xf>
    <xf numFmtId="0" fontId="25" fillId="0" borderId="0" xfId="0" applyFont="1" applyAlignment="1">
      <alignment horizontal="left" vertical="center"/>
    </xf>
    <xf numFmtId="0" fontId="4" fillId="0" borderId="0" xfId="0" applyFont="1" applyAlignment="1">
      <alignment horizontal="left" vertical="top"/>
    </xf>
    <xf numFmtId="0" fontId="3" fillId="0" borderId="0" xfId="0" applyFont="1" applyAlignment="1">
      <alignment horizontal="left" vertical="center"/>
    </xf>
    <xf numFmtId="0" fontId="10" fillId="3" borderId="4" xfId="0" applyFont="1" applyFill="1" applyBorder="1" applyAlignment="1">
      <alignment vertical="center"/>
    </xf>
    <xf numFmtId="0" fontId="9" fillId="0" borderId="4" xfId="0" applyFont="1" applyBorder="1" applyAlignment="1" applyProtection="1">
      <alignment vertical="top" wrapText="1"/>
      <protection locked="0"/>
    </xf>
    <xf numFmtId="0" fontId="12" fillId="0" borderId="4" xfId="0" applyFont="1" applyBorder="1" applyAlignment="1" applyProtection="1">
      <alignment vertical="top" wrapText="1"/>
      <protection locked="0"/>
    </xf>
    <xf numFmtId="0" fontId="9" fillId="0" borderId="4" xfId="0" applyFont="1" applyBorder="1" applyAlignment="1" applyProtection="1">
      <alignment vertical="center" wrapText="1"/>
      <protection locked="0"/>
    </xf>
    <xf numFmtId="0" fontId="26" fillId="0" borderId="4" xfId="0" applyFont="1" applyBorder="1" applyAlignment="1">
      <alignment horizontal="left" vertical="center" wrapText="1"/>
    </xf>
    <xf numFmtId="0" fontId="27" fillId="0" borderId="4" xfId="0" applyFont="1" applyBorder="1" applyAlignment="1">
      <alignment horizontal="left" vertical="top" wrapText="1"/>
    </xf>
    <xf numFmtId="9" fontId="26" fillId="3" borderId="1" xfId="1" applyFont="1" applyFill="1" applyBorder="1" applyAlignment="1">
      <alignment horizontal="center" vertical="center" wrapText="1"/>
    </xf>
    <xf numFmtId="0" fontId="13" fillId="2" borderId="1" xfId="0" applyFont="1" applyFill="1" applyBorder="1" applyAlignment="1">
      <alignment vertical="center" wrapText="1"/>
    </xf>
    <xf numFmtId="0" fontId="13" fillId="2" borderId="2" xfId="0" applyFont="1" applyFill="1" applyBorder="1" applyAlignment="1">
      <alignment vertical="center" wrapText="1"/>
    </xf>
    <xf numFmtId="0" fontId="28" fillId="0" borderId="4" xfId="0" applyFont="1" applyBorder="1" applyAlignment="1">
      <alignment horizontal="center" vertical="top"/>
    </xf>
    <xf numFmtId="0" fontId="16" fillId="0" borderId="4" xfId="0" applyFont="1" applyBorder="1" applyAlignment="1">
      <alignment horizontal="center" vertical="top" wrapText="1"/>
    </xf>
    <xf numFmtId="0" fontId="5" fillId="0" borderId="4" xfId="0" applyFont="1" applyBorder="1" applyAlignment="1">
      <alignment horizontal="center" vertical="top"/>
    </xf>
    <xf numFmtId="0" fontId="5" fillId="0" borderId="4" xfId="0" applyFont="1" applyBorder="1" applyAlignment="1">
      <alignment horizontal="center" vertical="top" wrapText="1"/>
    </xf>
    <xf numFmtId="0" fontId="15" fillId="0" borderId="4" xfId="0" applyFont="1" applyBorder="1" applyAlignment="1">
      <alignment horizontal="center" vertical="top" wrapText="1"/>
    </xf>
    <xf numFmtId="0" fontId="0" fillId="5" borderId="0" xfId="0" applyFill="1" applyAlignment="1">
      <alignment horizontal="left" vertical="top"/>
    </xf>
    <xf numFmtId="0" fontId="29" fillId="5" borderId="4" xfId="0" applyFont="1" applyFill="1" applyBorder="1" applyAlignment="1">
      <alignment horizontal="left" vertical="center"/>
    </xf>
    <xf numFmtId="0" fontId="0" fillId="0" borderId="3" xfId="0" applyBorder="1" applyAlignment="1">
      <alignment horizontal="left" vertical="top"/>
    </xf>
    <xf numFmtId="0" fontId="3" fillId="7" borderId="14" xfId="0" applyFont="1" applyFill="1" applyBorder="1" applyAlignment="1">
      <alignment horizontal="left" vertical="top"/>
    </xf>
    <xf numFmtId="0" fontId="0" fillId="0" borderId="14" xfId="0" applyBorder="1" applyAlignment="1">
      <alignment horizontal="left" vertical="top"/>
    </xf>
    <xf numFmtId="0" fontId="0" fillId="3" borderId="0" xfId="0" applyFill="1" applyAlignment="1">
      <alignment horizontal="left" vertical="top"/>
    </xf>
    <xf numFmtId="0" fontId="29" fillId="5" borderId="4"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0" fillId="0" borderId="1" xfId="0" applyBorder="1" applyAlignment="1">
      <alignment horizontal="left" vertical="center" wrapText="1"/>
    </xf>
    <xf numFmtId="0" fontId="6" fillId="3" borderId="0" xfId="0" applyFont="1" applyFill="1" applyAlignment="1">
      <alignment horizontal="left" vertical="top"/>
    </xf>
    <xf numFmtId="0" fontId="0" fillId="0" borderId="14" xfId="0" applyBorder="1" applyAlignment="1" applyProtection="1">
      <alignment horizontal="left" vertical="top"/>
      <protection locked="0"/>
    </xf>
    <xf numFmtId="0" fontId="0" fillId="3" borderId="1" xfId="0" applyFill="1" applyBorder="1" applyAlignment="1">
      <alignment wrapText="1"/>
    </xf>
    <xf numFmtId="0" fontId="3" fillId="5" borderId="1" xfId="0" applyFont="1" applyFill="1" applyBorder="1" applyAlignment="1">
      <alignment horizontal="left" vertical="top"/>
    </xf>
    <xf numFmtId="0" fontId="21" fillId="3" borderId="14" xfId="0" applyFont="1" applyFill="1" applyBorder="1" applyAlignment="1">
      <alignment horizontal="left" vertical="top" wrapText="1"/>
    </xf>
    <xf numFmtId="0" fontId="0" fillId="0" borderId="4" xfId="0" applyBorder="1" applyAlignment="1">
      <alignment vertical="center" wrapText="1"/>
    </xf>
    <xf numFmtId="0" fontId="21" fillId="3" borderId="13" xfId="0" applyFont="1" applyFill="1" applyBorder="1" applyAlignment="1">
      <alignment horizontal="left" vertical="top" wrapText="1"/>
    </xf>
    <xf numFmtId="0" fontId="19" fillId="0" borderId="3" xfId="0" applyFont="1" applyBorder="1" applyAlignment="1">
      <alignment horizontal="left" vertical="top" wrapText="1"/>
    </xf>
    <xf numFmtId="0" fontId="0" fillId="5" borderId="4" xfId="0" applyFill="1" applyBorder="1" applyAlignment="1">
      <alignment horizontal="left" vertical="top"/>
    </xf>
    <xf numFmtId="0" fontId="20" fillId="0" borderId="15" xfId="0" applyFont="1" applyBorder="1" applyAlignment="1">
      <alignment wrapText="1"/>
    </xf>
    <xf numFmtId="0" fontId="0" fillId="0" borderId="4" xfId="0" applyBorder="1" applyAlignment="1">
      <alignment horizontal="justify" vertical="top" wrapText="1"/>
    </xf>
    <xf numFmtId="0" fontId="0" fillId="3" borderId="4" xfId="0" applyFill="1" applyBorder="1" applyAlignment="1" applyProtection="1">
      <alignment horizontal="left" vertical="top"/>
      <protection locked="0"/>
    </xf>
    <xf numFmtId="0" fontId="29" fillId="7" borderId="4" xfId="0" applyFont="1" applyFill="1" applyBorder="1" applyAlignment="1">
      <alignment horizontal="left" vertical="center" wrapText="1"/>
    </xf>
    <xf numFmtId="0" fontId="29" fillId="7" borderId="13" xfId="0" applyFont="1" applyFill="1" applyBorder="1" applyAlignment="1">
      <alignment horizontal="left" vertical="center" wrapText="1"/>
    </xf>
    <xf numFmtId="0" fontId="20" fillId="0" borderId="3" xfId="0" applyFont="1" applyBorder="1" applyAlignment="1">
      <alignment horizontal="left" vertical="top"/>
    </xf>
    <xf numFmtId="0" fontId="20" fillId="0" borderId="0" xfId="0" applyFont="1" applyAlignment="1">
      <alignment horizontal="left" vertical="top" wrapText="1"/>
    </xf>
    <xf numFmtId="0" fontId="20" fillId="3" borderId="4" xfId="0" applyFont="1" applyFill="1" applyBorder="1" applyAlignment="1">
      <alignment wrapText="1"/>
    </xf>
    <xf numFmtId="0" fontId="20" fillId="0" borderId="0" xfId="0" applyFont="1"/>
    <xf numFmtId="0" fontId="6" fillId="5" borderId="4" xfId="0" applyFont="1" applyFill="1" applyBorder="1" applyAlignment="1">
      <alignment horizontal="left" vertical="top"/>
    </xf>
    <xf numFmtId="0" fontId="20" fillId="0" borderId="1" xfId="0" applyFont="1" applyBorder="1" applyAlignment="1">
      <alignment wrapText="1"/>
    </xf>
    <xf numFmtId="0" fontId="19" fillId="3" borderId="4" xfId="0" applyFont="1" applyFill="1" applyBorder="1" applyAlignment="1">
      <alignment vertical="top" wrapText="1"/>
    </xf>
    <xf numFmtId="0" fontId="18" fillId="3" borderId="4" xfId="0" applyFont="1" applyFill="1" applyBorder="1" applyAlignment="1">
      <alignment vertical="top" wrapText="1"/>
    </xf>
    <xf numFmtId="0" fontId="0" fillId="0" borderId="4" xfId="0" applyBorder="1" applyProtection="1">
      <protection locked="0"/>
    </xf>
    <xf numFmtId="0" fontId="0" fillId="0" borderId="3" xfId="0" applyBorder="1" applyProtection="1">
      <protection locked="0"/>
    </xf>
    <xf numFmtId="0" fontId="6" fillId="5" borderId="4" xfId="0" applyFont="1" applyFill="1" applyBorder="1"/>
    <xf numFmtId="0" fontId="6" fillId="5" borderId="0" xfId="0" applyFont="1" applyFill="1"/>
    <xf numFmtId="0" fontId="4" fillId="0" borderId="4" xfId="0" applyFont="1" applyBorder="1" applyAlignment="1">
      <alignment horizontal="left" vertical="top"/>
    </xf>
    <xf numFmtId="0" fontId="18" fillId="3" borderId="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14" xfId="0" applyFont="1" applyFill="1" applyBorder="1" applyAlignment="1">
      <alignment horizontal="center" vertical="top" wrapText="1"/>
    </xf>
    <xf numFmtId="0" fontId="32" fillId="0" borderId="0" xfId="0" applyFont="1" applyAlignment="1">
      <alignment horizontal="left" vertical="center"/>
    </xf>
    <xf numFmtId="0" fontId="31" fillId="0" borderId="0" xfId="0" applyFont="1" applyAlignment="1">
      <alignment horizontal="left" vertical="center"/>
    </xf>
    <xf numFmtId="9" fontId="4" fillId="0" borderId="0" xfId="1" applyFont="1" applyAlignment="1">
      <alignment horizontal="left" vertical="top"/>
    </xf>
    <xf numFmtId="0" fontId="4" fillId="5" borderId="0" xfId="0" applyFont="1" applyFill="1" applyAlignment="1">
      <alignment horizontal="left" vertical="top"/>
    </xf>
    <xf numFmtId="0" fontId="0" fillId="3" borderId="4" xfId="0" applyFill="1" applyBorder="1" applyAlignment="1" applyProtection="1">
      <alignment horizontal="left" vertical="top" wrapText="1"/>
      <protection locked="0"/>
    </xf>
    <xf numFmtId="0" fontId="19" fillId="3" borderId="14" xfId="0" applyFont="1" applyFill="1" applyBorder="1" applyAlignment="1">
      <alignment horizontal="left" vertical="top" wrapText="1"/>
    </xf>
    <xf numFmtId="0" fontId="3" fillId="5" borderId="13" xfId="0" applyFont="1" applyFill="1" applyBorder="1" applyAlignment="1">
      <alignment horizontal="left" vertical="center"/>
    </xf>
    <xf numFmtId="0" fontId="0" fillId="0" borderId="2" xfId="0" applyBorder="1" applyAlignment="1" applyProtection="1">
      <alignment horizontal="left" vertical="top" wrapText="1"/>
      <protection locked="0"/>
    </xf>
    <xf numFmtId="0" fontId="0" fillId="3" borderId="0" xfId="0" applyFill="1"/>
    <xf numFmtId="0" fontId="18" fillId="3" borderId="4"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0" fillId="3" borderId="3" xfId="0" applyFill="1" applyBorder="1" applyAlignment="1">
      <alignment horizontal="left" vertical="top"/>
    </xf>
    <xf numFmtId="0" fontId="34" fillId="0" borderId="4" xfId="0" applyFont="1" applyBorder="1" applyAlignment="1">
      <alignment vertical="center" wrapText="1"/>
    </xf>
    <xf numFmtId="0" fontId="34" fillId="0" borderId="4" xfId="0" applyFont="1" applyBorder="1" applyAlignment="1">
      <alignment vertical="top" wrapText="1"/>
    </xf>
    <xf numFmtId="0" fontId="4" fillId="0" borderId="4" xfId="0" applyFont="1" applyBorder="1" applyAlignment="1" applyProtection="1">
      <alignment horizontal="left" vertical="top" wrapText="1"/>
      <protection locked="0"/>
    </xf>
    <xf numFmtId="0" fontId="20" fillId="0" borderId="14" xfId="0" applyFont="1" applyBorder="1"/>
    <xf numFmtId="0" fontId="0" fillId="0" borderId="13" xfId="0" applyBorder="1" applyAlignment="1">
      <alignment horizontal="left" vertical="top"/>
    </xf>
    <xf numFmtId="0" fontId="17" fillId="6" borderId="2" xfId="0" applyFont="1" applyFill="1" applyBorder="1" applyAlignment="1">
      <alignment vertical="top" wrapText="1"/>
    </xf>
    <xf numFmtId="0" fontId="0" fillId="3" borderId="4" xfId="0" applyFill="1" applyBorder="1" applyAlignment="1" applyProtection="1">
      <alignment wrapText="1"/>
      <protection locked="0"/>
    </xf>
    <xf numFmtId="0" fontId="20" fillId="0" borderId="13" xfId="0" applyFont="1" applyBorder="1"/>
    <xf numFmtId="0" fontId="16" fillId="3" borderId="4" xfId="0" applyFont="1" applyFill="1" applyBorder="1" applyAlignment="1">
      <alignment horizontal="center" wrapText="1"/>
    </xf>
    <xf numFmtId="0" fontId="20" fillId="0" borderId="2" xfId="0" applyFont="1" applyBorder="1" applyAlignment="1" applyProtection="1">
      <alignment horizontal="left" vertical="top" wrapText="1"/>
      <protection locked="0"/>
    </xf>
    <xf numFmtId="0" fontId="6"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wrapText="1"/>
    </xf>
    <xf numFmtId="0" fontId="0" fillId="0" borderId="0" xfId="0" applyAlignment="1">
      <alignment horizontal="left" vertical="center"/>
    </xf>
    <xf numFmtId="0" fontId="18" fillId="0" borderId="4" xfId="0" applyFont="1" applyBorder="1" applyAlignment="1">
      <alignment horizontal="center" vertical="top" wrapText="1"/>
    </xf>
    <xf numFmtId="0" fontId="3" fillId="5" borderId="4" xfId="0" applyFont="1" applyFill="1" applyBorder="1" applyAlignment="1">
      <alignment vertical="center"/>
    </xf>
    <xf numFmtId="0" fontId="21" fillId="0" borderId="13" xfId="0" applyFont="1" applyBorder="1" applyAlignment="1">
      <alignment horizontal="left" vertical="top" wrapText="1"/>
    </xf>
    <xf numFmtId="0" fontId="0" fillId="0" borderId="13" xfId="0" applyBorder="1"/>
    <xf numFmtId="0" fontId="3" fillId="7" borderId="4" xfId="0" applyFont="1" applyFill="1" applyBorder="1" applyAlignment="1">
      <alignment vertical="center"/>
    </xf>
    <xf numFmtId="0" fontId="3" fillId="5" borderId="4" xfId="0" applyFont="1" applyFill="1" applyBorder="1" applyAlignment="1">
      <alignment vertical="center" wrapText="1"/>
    </xf>
    <xf numFmtId="0" fontId="0" fillId="0" borderId="0" xfId="0" applyAlignment="1">
      <alignment horizontal="left" vertical="center" wrapText="1"/>
    </xf>
    <xf numFmtId="0" fontId="20" fillId="0" borderId="4" xfId="0" applyFont="1" applyBorder="1" applyAlignment="1">
      <alignment horizontal="left"/>
    </xf>
    <xf numFmtId="0" fontId="0" fillId="0" borderId="4" xfId="0" applyBorder="1" applyAlignment="1">
      <alignment horizontal="left" vertical="center" wrapText="1"/>
    </xf>
    <xf numFmtId="0" fontId="0" fillId="3" borderId="4" xfId="0" applyFill="1" applyBorder="1" applyAlignment="1">
      <alignment vertical="center" wrapText="1"/>
    </xf>
    <xf numFmtId="0" fontId="22" fillId="3" borderId="3" xfId="0" applyFont="1" applyFill="1" applyBorder="1" applyAlignment="1">
      <alignment horizontal="left" vertical="center" wrapText="1"/>
    </xf>
    <xf numFmtId="0" fontId="0" fillId="3" borderId="4" xfId="0" applyFill="1" applyBorder="1"/>
    <xf numFmtId="0" fontId="20" fillId="0" borderId="3" xfId="0" applyFont="1" applyBorder="1" applyAlignment="1">
      <alignment horizontal="left" vertical="top" wrapText="1"/>
    </xf>
    <xf numFmtId="0" fontId="16" fillId="3" borderId="4" xfId="0" applyFont="1" applyFill="1" applyBorder="1" applyAlignment="1">
      <alignment horizontal="left" vertical="top" wrapText="1"/>
    </xf>
    <xf numFmtId="0" fontId="3" fillId="7" borderId="4" xfId="0" applyFont="1" applyFill="1" applyBorder="1" applyAlignment="1">
      <alignment vertical="center" wrapText="1"/>
    </xf>
    <xf numFmtId="0" fontId="3" fillId="7" borderId="13" xfId="0" applyFont="1" applyFill="1" applyBorder="1" applyAlignment="1">
      <alignment vertical="center" wrapText="1"/>
    </xf>
    <xf numFmtId="0" fontId="29" fillId="5" borderId="4" xfId="0" applyFont="1" applyFill="1" applyBorder="1" applyAlignment="1">
      <alignment horizontal="left" vertical="top"/>
    </xf>
    <xf numFmtId="0" fontId="16" fillId="0" borderId="4" xfId="0" applyFont="1" applyBorder="1" applyAlignment="1">
      <alignment horizontal="left" vertical="top" wrapText="1"/>
    </xf>
    <xf numFmtId="0" fontId="20" fillId="0" borderId="3" xfId="0" applyFont="1" applyBorder="1"/>
    <xf numFmtId="0" fontId="20" fillId="0" borderId="13" xfId="0" applyFont="1" applyBorder="1" applyAlignment="1">
      <alignment wrapText="1"/>
    </xf>
    <xf numFmtId="0" fontId="21" fillId="0" borderId="2" xfId="0" applyFont="1" applyBorder="1" applyAlignment="1">
      <alignment vertical="top" wrapText="1"/>
    </xf>
    <xf numFmtId="0" fontId="3" fillId="7" borderId="1" xfId="0" applyFont="1" applyFill="1" applyBorder="1" applyAlignment="1">
      <alignment horizontal="left" vertical="top"/>
    </xf>
    <xf numFmtId="0" fontId="0" fillId="3" borderId="4" xfId="0" applyFill="1" applyBorder="1" applyAlignment="1">
      <alignment vertical="center"/>
    </xf>
    <xf numFmtId="0" fontId="0" fillId="3" borderId="4" xfId="0" applyFill="1" applyBorder="1" applyAlignment="1">
      <alignment vertical="top" wrapText="1"/>
    </xf>
    <xf numFmtId="0" fontId="4" fillId="0" borderId="0" xfId="0" applyFont="1" applyAlignment="1">
      <alignment vertical="center"/>
    </xf>
    <xf numFmtId="0" fontId="37" fillId="0" borderId="0" xfId="0" applyFont="1" applyAlignment="1">
      <alignment horizontal="left" vertical="top"/>
    </xf>
    <xf numFmtId="0" fontId="6" fillId="0" borderId="0" xfId="0" applyFont="1" applyAlignment="1">
      <alignment vertical="center"/>
    </xf>
    <xf numFmtId="0" fontId="38" fillId="0" borderId="0" xfId="0" applyFont="1" applyAlignment="1">
      <alignment horizontal="left" vertical="top"/>
    </xf>
    <xf numFmtId="0" fontId="20" fillId="3" borderId="1" xfId="0" applyFont="1" applyFill="1" applyBorder="1" applyAlignment="1">
      <alignment horizontal="left" vertical="top" wrapText="1"/>
    </xf>
    <xf numFmtId="0" fontId="20" fillId="3" borderId="14" xfId="0" applyFont="1" applyFill="1" applyBorder="1" applyAlignment="1">
      <alignment horizontal="left" vertical="top" wrapText="1"/>
    </xf>
    <xf numFmtId="0" fontId="0" fillId="3" borderId="3" xfId="0" applyFill="1" applyBorder="1" applyAlignment="1" applyProtection="1">
      <alignment horizontal="left" vertical="top" wrapText="1"/>
      <protection locked="0"/>
    </xf>
    <xf numFmtId="0" fontId="24" fillId="12" borderId="4" xfId="0" applyFont="1" applyFill="1" applyBorder="1" applyAlignment="1">
      <alignment vertical="top" wrapText="1"/>
    </xf>
    <xf numFmtId="0" fontId="0" fillId="0" borderId="4" xfId="0" applyFont="1" applyBorder="1" applyAlignment="1">
      <alignment horizontal="left" vertical="top" wrapText="1"/>
    </xf>
    <xf numFmtId="0" fontId="4" fillId="0" borderId="4" xfId="0" applyFont="1" applyBorder="1" applyAlignment="1" applyProtection="1">
      <alignment horizontal="left" vertical="top"/>
      <protection locked="0"/>
    </xf>
    <xf numFmtId="0" fontId="4" fillId="0" borderId="4" xfId="0" applyFont="1" applyBorder="1"/>
    <xf numFmtId="0" fontId="0" fillId="0" borderId="3" xfId="0" applyBorder="1" applyAlignment="1" applyProtection="1">
      <alignment horizontal="left" vertical="top" wrapText="1"/>
      <protection locked="0"/>
    </xf>
    <xf numFmtId="0" fontId="11" fillId="0" borderId="4" xfId="0" applyFont="1" applyBorder="1" applyAlignment="1" applyProtection="1">
      <alignment horizontal="left" vertical="center" wrapText="1"/>
      <protection hidden="1"/>
    </xf>
    <xf numFmtId="0" fontId="0" fillId="0" borderId="2" xfId="0" applyBorder="1" applyAlignment="1">
      <alignment wrapText="1"/>
    </xf>
    <xf numFmtId="0" fontId="0" fillId="0" borderId="3" xfId="0" applyBorder="1"/>
    <xf numFmtId="0" fontId="0" fillId="0" borderId="4" xfId="0" applyBorder="1"/>
    <xf numFmtId="0" fontId="0" fillId="0" borderId="13" xfId="0" applyBorder="1" applyAlignment="1">
      <alignment wrapText="1"/>
    </xf>
    <xf numFmtId="0" fontId="0" fillId="0" borderId="13" xfId="0" applyBorder="1" applyAlignment="1" applyProtection="1">
      <alignment horizontal="left" vertical="top"/>
      <protection locked="0"/>
    </xf>
    <xf numFmtId="0" fontId="23" fillId="0" borderId="4" xfId="0" applyFont="1" applyBorder="1" applyAlignment="1">
      <alignment wrapText="1"/>
    </xf>
    <xf numFmtId="0" fontId="0" fillId="0" borderId="4" xfId="0" applyBorder="1" applyAlignment="1">
      <alignment horizontal="center"/>
    </xf>
    <xf numFmtId="0" fontId="0" fillId="11" borderId="4" xfId="0" applyFill="1" applyBorder="1"/>
    <xf numFmtId="0" fontId="0" fillId="0" borderId="1" xfId="0" applyBorder="1" applyAlignment="1">
      <alignment vertical="top" wrapText="1"/>
    </xf>
    <xf numFmtId="0" fontId="0" fillId="3" borderId="4" xfId="0" applyFill="1" applyBorder="1" applyAlignment="1">
      <alignment horizontal="left" wrapText="1"/>
    </xf>
    <xf numFmtId="0" fontId="0" fillId="3" borderId="3" xfId="0" applyFill="1" applyBorder="1" applyAlignment="1">
      <alignment horizontal="left" vertical="top" wrapText="1"/>
    </xf>
    <xf numFmtId="0" fontId="40" fillId="3" borderId="4" xfId="0" applyFont="1" applyFill="1" applyBorder="1" applyAlignment="1">
      <alignment vertical="center" wrapText="1"/>
    </xf>
    <xf numFmtId="0" fontId="41" fillId="3" borderId="4" xfId="0" applyFont="1" applyFill="1" applyBorder="1" applyAlignment="1">
      <alignment vertical="center" wrapText="1"/>
    </xf>
    <xf numFmtId="0" fontId="21" fillId="7" borderId="4" xfId="0" applyFont="1" applyFill="1" applyBorder="1" applyAlignment="1">
      <alignment horizontal="left" vertical="top" wrapText="1"/>
    </xf>
    <xf numFmtId="0" fontId="0" fillId="7" borderId="4" xfId="0" applyFill="1" applyBorder="1" applyAlignment="1" applyProtection="1">
      <alignment horizontal="left" vertical="top"/>
      <protection locked="0"/>
    </xf>
    <xf numFmtId="0" fontId="0" fillId="11" borderId="4" xfId="0" applyFill="1" applyBorder="1" applyAlignment="1" applyProtection="1">
      <alignment horizontal="left" vertical="top"/>
      <protection locked="0"/>
    </xf>
    <xf numFmtId="0" fontId="20" fillId="3" borderId="4" xfId="0" applyFont="1" applyFill="1" applyBorder="1" applyAlignment="1" applyProtection="1">
      <alignment horizontal="left" vertical="top" wrapText="1"/>
      <protection locked="0"/>
    </xf>
    <xf numFmtId="0" fontId="20" fillId="3" borderId="0" xfId="0" applyFont="1" applyFill="1" applyAlignment="1">
      <alignment wrapText="1"/>
    </xf>
    <xf numFmtId="0" fontId="0" fillId="3" borderId="0" xfId="0" applyFill="1" applyAlignment="1">
      <alignment wrapText="1"/>
    </xf>
    <xf numFmtId="0" fontId="40" fillId="3" borderId="4" xfId="0" applyFont="1" applyFill="1" applyBorder="1" applyAlignment="1">
      <alignment horizontal="center" vertical="center" wrapText="1"/>
    </xf>
    <xf numFmtId="0" fontId="20" fillId="3" borderId="4" xfId="0" applyFont="1" applyFill="1" applyBorder="1" applyAlignment="1">
      <alignment horizontal="left" wrapText="1"/>
    </xf>
    <xf numFmtId="0" fontId="20" fillId="0" borderId="4" xfId="0" applyFont="1" applyBorder="1" applyAlignment="1">
      <alignment vertical="top"/>
    </xf>
    <xf numFmtId="0" fontId="0" fillId="13" borderId="4" xfId="0" applyFill="1" applyBorder="1" applyAlignment="1" applyProtection="1">
      <alignment horizontal="left" vertical="top"/>
      <protection locked="0"/>
    </xf>
    <xf numFmtId="0" fontId="19" fillId="0" borderId="13" xfId="0" applyFont="1" applyBorder="1" applyAlignment="1">
      <alignment horizontal="left" vertical="top" wrapText="1"/>
    </xf>
    <xf numFmtId="0" fontId="0" fillId="0" borderId="10" xfId="0" applyBorder="1" applyAlignment="1" applyProtection="1">
      <alignment horizontal="left" vertical="top"/>
      <protection locked="0"/>
    </xf>
    <xf numFmtId="0" fontId="19" fillId="3" borderId="4" xfId="0" applyFont="1" applyFill="1" applyBorder="1" applyAlignment="1">
      <alignment horizontal="left" wrapText="1"/>
    </xf>
    <xf numFmtId="0" fontId="0" fillId="0" borderId="1" xfId="0" applyBorder="1" applyAlignment="1" applyProtection="1">
      <alignment horizontal="left"/>
      <protection locked="0"/>
    </xf>
    <xf numFmtId="0" fontId="6" fillId="0" borderId="8" xfId="0" applyFont="1" applyBorder="1" applyAlignment="1">
      <alignment horizontal="left"/>
    </xf>
    <xf numFmtId="0" fontId="6" fillId="0" borderId="0" xfId="0" applyFont="1" applyAlignment="1">
      <alignment horizontal="left"/>
    </xf>
    <xf numFmtId="0" fontId="20" fillId="0" borderId="1" xfId="0" applyFont="1" applyBorder="1" applyAlignment="1">
      <alignment horizontal="left" wrapText="1"/>
    </xf>
    <xf numFmtId="0" fontId="19" fillId="0" borderId="4" xfId="0" applyFont="1" applyBorder="1" applyAlignment="1">
      <alignment horizontal="left" wrapText="1"/>
    </xf>
    <xf numFmtId="0" fontId="0" fillId="0" borderId="0" xfId="0" applyAlignment="1">
      <alignment horizontal="left" wrapText="1"/>
    </xf>
    <xf numFmtId="0" fontId="19" fillId="3" borderId="14" xfId="0" applyFont="1" applyFill="1" applyBorder="1" applyAlignment="1">
      <alignment horizontal="left" wrapText="1"/>
    </xf>
    <xf numFmtId="0" fontId="43" fillId="0" borderId="4" xfId="0" applyFont="1" applyBorder="1" applyAlignment="1">
      <alignment vertical="center" wrapText="1"/>
    </xf>
    <xf numFmtId="0" fontId="20" fillId="0" borderId="4" xfId="0" applyFont="1" applyBorder="1" applyAlignment="1">
      <alignment vertical="center"/>
    </xf>
    <xf numFmtId="0" fontId="43" fillId="0" borderId="16" xfId="0" applyFont="1" applyBorder="1" applyAlignment="1">
      <alignment vertical="center" wrapText="1"/>
    </xf>
    <xf numFmtId="0" fontId="3" fillId="7" borderId="4" xfId="0" applyFont="1" applyFill="1" applyBorder="1" applyAlignment="1">
      <alignment horizontal="left"/>
    </xf>
    <xf numFmtId="0" fontId="21" fillId="0" borderId="4" xfId="0" applyFont="1" applyBorder="1" applyAlignment="1">
      <alignment horizontal="left" wrapText="1"/>
    </xf>
    <xf numFmtId="0" fontId="0" fillId="0" borderId="4" xfId="0" applyBorder="1" applyAlignment="1">
      <alignment vertical="top"/>
    </xf>
    <xf numFmtId="0" fontId="0" fillId="0" borderId="0" xfId="0" applyAlignment="1">
      <alignment vertical="top" wrapText="1"/>
    </xf>
    <xf numFmtId="0" fontId="20" fillId="0" borderId="4" xfId="0" applyFont="1" applyBorder="1" applyAlignment="1">
      <alignment vertical="center" wrapText="1"/>
    </xf>
    <xf numFmtId="0" fontId="0" fillId="0" borderId="4" xfId="0" applyBorder="1" applyAlignment="1">
      <alignment vertical="center"/>
    </xf>
    <xf numFmtId="0" fontId="0" fillId="0" borderId="14" xfId="0" applyBorder="1" applyAlignment="1">
      <alignment vertical="top" wrapText="1"/>
    </xf>
    <xf numFmtId="0" fontId="20" fillId="0" borderId="0" xfId="0" applyFont="1" applyAlignment="1">
      <alignment vertical="top" wrapText="1"/>
    </xf>
    <xf numFmtId="0" fontId="0" fillId="0" borderId="3" xfId="0" applyBorder="1" applyAlignment="1">
      <alignment vertical="top" wrapText="1"/>
    </xf>
    <xf numFmtId="0" fontId="43" fillId="0" borderId="4" xfId="0" applyFont="1" applyBorder="1" applyAlignment="1">
      <alignment vertical="top" wrapText="1"/>
    </xf>
    <xf numFmtId="0" fontId="43" fillId="0" borderId="0" xfId="0" applyFont="1" applyAlignment="1">
      <alignment wrapText="1"/>
    </xf>
    <xf numFmtId="0" fontId="0" fillId="0" borderId="15" xfId="0" applyBorder="1" applyAlignment="1">
      <alignment vertical="top" wrapText="1"/>
    </xf>
    <xf numFmtId="0" fontId="45" fillId="0" borderId="4" xfId="0" applyFont="1" applyBorder="1" applyAlignment="1">
      <alignment horizontal="justify" vertical="center" wrapText="1"/>
    </xf>
    <xf numFmtId="0" fontId="44" fillId="0" borderId="4" xfId="0" applyFont="1" applyBorder="1" applyAlignment="1">
      <alignment wrapText="1"/>
    </xf>
    <xf numFmtId="0" fontId="0" fillId="0" borderId="1" xfId="0" applyBorder="1" applyAlignment="1" applyProtection="1">
      <alignment vertical="top"/>
      <protection locked="0"/>
    </xf>
    <xf numFmtId="0" fontId="0" fillId="0" borderId="0" xfId="0" applyAlignment="1">
      <alignment vertical="top"/>
    </xf>
    <xf numFmtId="0" fontId="16" fillId="3" borderId="4" xfId="0" applyFont="1" applyFill="1" applyBorder="1" applyAlignment="1">
      <alignment vertical="top" wrapText="1"/>
    </xf>
    <xf numFmtId="0" fontId="4" fillId="3" borderId="4" xfId="0" applyFont="1" applyFill="1" applyBorder="1" applyAlignment="1" applyProtection="1">
      <alignment horizontal="left" vertical="top" wrapText="1"/>
      <protection locked="0"/>
    </xf>
    <xf numFmtId="0" fontId="20" fillId="3" borderId="4" xfId="0" applyFont="1" applyFill="1" applyBorder="1" applyAlignment="1" applyProtection="1">
      <alignment horizontal="left" vertical="top"/>
      <protection locked="0"/>
    </xf>
    <xf numFmtId="0" fontId="31" fillId="3" borderId="4" xfId="0" applyFont="1" applyFill="1" applyBorder="1" applyAlignment="1">
      <alignment horizontal="left" vertical="top" wrapText="1"/>
    </xf>
    <xf numFmtId="0" fontId="31" fillId="3" borderId="1" xfId="0" applyFont="1" applyFill="1" applyBorder="1" applyAlignment="1">
      <alignment horizontal="left" vertical="top" wrapText="1"/>
    </xf>
    <xf numFmtId="0" fontId="0" fillId="3" borderId="0" xfId="0" applyFill="1" applyAlignment="1">
      <alignment horizontal="left" vertical="top" wrapText="1"/>
    </xf>
    <xf numFmtId="0" fontId="19" fillId="3" borderId="1" xfId="0" applyFont="1" applyFill="1" applyBorder="1" applyAlignment="1">
      <alignment vertical="top" wrapText="1"/>
    </xf>
    <xf numFmtId="0" fontId="0" fillId="0" borderId="4" xfId="0" applyBorder="1"/>
    <xf numFmtId="0" fontId="11" fillId="0" borderId="4" xfId="0" applyFont="1" applyBorder="1" applyAlignment="1" applyProtection="1">
      <alignment horizontal="left" vertical="center" wrapText="1"/>
      <protection hidden="1"/>
    </xf>
    <xf numFmtId="0" fontId="0" fillId="0" borderId="1" xfId="0" applyFont="1" applyBorder="1" applyAlignment="1">
      <alignment horizontal="left" wrapText="1"/>
    </xf>
    <xf numFmtId="0" fontId="20" fillId="0" borderId="13" xfId="0" applyFont="1" applyBorder="1" applyAlignment="1">
      <alignment vertical="top" wrapText="1"/>
    </xf>
    <xf numFmtId="0" fontId="47" fillId="0" borderId="8" xfId="0" applyFont="1" applyBorder="1" applyAlignment="1">
      <alignment horizontal="center" vertical="center" wrapText="1"/>
    </xf>
    <xf numFmtId="0" fontId="47" fillId="0" borderId="0" xfId="0" applyFont="1" applyAlignment="1">
      <alignment horizontal="center" vertical="center" wrapText="1"/>
    </xf>
    <xf numFmtId="0" fontId="6" fillId="0" borderId="4" xfId="0" applyFont="1" applyBorder="1" applyAlignment="1">
      <alignment wrapText="1"/>
    </xf>
    <xf numFmtId="0" fontId="4" fillId="3" borderId="0" xfId="0" applyFont="1" applyFill="1" applyAlignment="1">
      <alignment horizontal="left" vertical="top"/>
    </xf>
    <xf numFmtId="0" fontId="6" fillId="0" borderId="0" xfId="0" applyFont="1" applyBorder="1" applyAlignment="1">
      <alignment horizontal="left" vertical="top"/>
    </xf>
    <xf numFmtId="0" fontId="0" fillId="3" borderId="1" xfId="0" applyFill="1" applyBorder="1" applyAlignment="1" applyProtection="1">
      <alignment horizontal="left" vertical="top"/>
      <protection locked="0"/>
    </xf>
    <xf numFmtId="0" fontId="4" fillId="3" borderId="4" xfId="0" applyFont="1" applyFill="1" applyBorder="1" applyAlignment="1">
      <alignment horizontal="left" vertical="top" wrapText="1"/>
    </xf>
    <xf numFmtId="0" fontId="0" fillId="0" borderId="4" xfId="0" applyBorder="1"/>
    <xf numFmtId="0" fontId="0" fillId="0" borderId="4" xfId="0" applyFont="1" applyBorder="1" applyAlignment="1">
      <alignment horizontal="left" vertical="top"/>
    </xf>
    <xf numFmtId="0" fontId="4" fillId="3" borderId="3" xfId="0" applyFont="1" applyFill="1" applyBorder="1" applyAlignment="1">
      <alignment horizontal="left" vertical="top" wrapText="1"/>
    </xf>
    <xf numFmtId="0" fontId="0" fillId="0" borderId="4" xfId="0" applyFont="1" applyBorder="1" applyAlignment="1" applyProtection="1">
      <alignment horizontal="left" vertical="top"/>
      <protection locked="0"/>
    </xf>
    <xf numFmtId="0" fontId="4" fillId="3" borderId="4" xfId="0" applyFont="1" applyFill="1" applyBorder="1" applyAlignment="1">
      <alignment horizontal="left" vertical="top"/>
    </xf>
    <xf numFmtId="0" fontId="20" fillId="3" borderId="1" xfId="0" applyFont="1" applyFill="1" applyBorder="1" applyAlignment="1">
      <alignment vertical="top" wrapText="1"/>
    </xf>
    <xf numFmtId="0" fontId="20" fillId="3" borderId="1" xfId="0" applyFont="1" applyFill="1" applyBorder="1" applyAlignment="1">
      <alignment wrapText="1"/>
    </xf>
    <xf numFmtId="0" fontId="4" fillId="3" borderId="4" xfId="0" applyFont="1" applyFill="1" applyBorder="1" applyAlignment="1" applyProtection="1">
      <alignment horizontal="left" vertical="top"/>
      <protection locked="0"/>
    </xf>
    <xf numFmtId="0" fontId="4" fillId="3" borderId="4" xfId="0" applyFont="1" applyFill="1" applyBorder="1" applyAlignment="1">
      <alignment wrapText="1"/>
    </xf>
    <xf numFmtId="18" fontId="20" fillId="3" borderId="4" xfId="0" applyNumberFormat="1"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0" fillId="0" borderId="4" xfId="0" applyBorder="1"/>
    <xf numFmtId="0" fontId="0" fillId="0" borderId="4" xfId="0" applyBorder="1" applyAlignment="1" applyProtection="1">
      <alignment horizontal="center" vertical="top"/>
      <protection locked="0"/>
    </xf>
    <xf numFmtId="0" fontId="0" fillId="3" borderId="4" xfId="0" applyFill="1" applyBorder="1" applyAlignment="1" applyProtection="1">
      <alignment horizontal="left" wrapText="1"/>
      <protection locked="0"/>
    </xf>
    <xf numFmtId="0" fontId="0" fillId="3" borderId="4" xfId="0" applyFill="1" applyBorder="1" applyProtection="1">
      <protection locked="0"/>
    </xf>
    <xf numFmtId="0" fontId="20" fillId="3" borderId="0" xfId="0" applyFont="1" applyFill="1" applyAlignment="1">
      <alignment horizontal="left" vertical="top" wrapText="1"/>
    </xf>
    <xf numFmtId="0" fontId="0" fillId="3" borderId="4" xfId="0" applyFont="1" applyFill="1" applyBorder="1" applyAlignment="1">
      <alignment vertical="top" wrapText="1"/>
    </xf>
    <xf numFmtId="0" fontId="0" fillId="3" borderId="4" xfId="0" applyFont="1" applyFill="1" applyBorder="1" applyAlignment="1">
      <alignment horizontal="left" vertical="top" wrapText="1"/>
    </xf>
    <xf numFmtId="0" fontId="0" fillId="3" borderId="4" xfId="0" applyFont="1" applyFill="1" applyBorder="1" applyAlignment="1">
      <alignment wrapText="1"/>
    </xf>
    <xf numFmtId="0" fontId="0" fillId="3" borderId="4" xfId="0" applyFont="1" applyFill="1" applyBorder="1" applyAlignment="1">
      <alignment horizontal="left" vertical="top"/>
    </xf>
    <xf numFmtId="0" fontId="4" fillId="3" borderId="4" xfId="0" applyFont="1" applyFill="1" applyBorder="1" applyAlignment="1">
      <alignment vertical="top" wrapText="1"/>
    </xf>
    <xf numFmtId="0" fontId="20" fillId="3" borderId="0" xfId="0" applyFont="1" applyFill="1"/>
    <xf numFmtId="0" fontId="15" fillId="3" borderId="4" xfId="0" applyFont="1" applyFill="1" applyBorder="1" applyAlignment="1" applyProtection="1">
      <alignment horizontal="left" vertical="top"/>
      <protection locked="0"/>
    </xf>
    <xf numFmtId="0" fontId="20" fillId="3" borderId="14" xfId="0" applyFont="1" applyFill="1" applyBorder="1" applyAlignment="1">
      <alignment horizontal="left" vertical="top"/>
    </xf>
    <xf numFmtId="0" fontId="21" fillId="0" borderId="3" xfId="0" applyFont="1" applyBorder="1" applyAlignment="1">
      <alignment horizontal="left" vertical="top" wrapText="1"/>
    </xf>
    <xf numFmtId="0" fontId="20" fillId="3" borderId="0" xfId="0" applyFont="1" applyFill="1" applyAlignment="1">
      <alignment horizontal="left" wrapText="1"/>
    </xf>
    <xf numFmtId="0" fontId="0" fillId="0" borderId="4" xfId="0" applyFill="1" applyBorder="1" applyAlignment="1">
      <alignment vertical="top" wrapText="1"/>
    </xf>
    <xf numFmtId="0" fontId="20" fillId="0" borderId="4" xfId="0" applyFont="1" applyBorder="1" applyAlignment="1">
      <alignment horizontal="center" vertical="top"/>
    </xf>
    <xf numFmtId="0" fontId="20" fillId="0" borderId="13" xfId="0" applyFont="1" applyBorder="1" applyAlignment="1">
      <alignment horizontal="center" vertical="top"/>
    </xf>
    <xf numFmtId="0" fontId="0" fillId="0" borderId="4" xfId="0" applyBorder="1" applyAlignment="1">
      <alignment horizontal="center" vertical="top"/>
    </xf>
    <xf numFmtId="0" fontId="20" fillId="0" borderId="0" xfId="0" applyFont="1" applyAlignment="1">
      <alignment horizontal="center" vertical="top"/>
    </xf>
    <xf numFmtId="0" fontId="0" fillId="0" borderId="4" xfId="0" applyFill="1" applyBorder="1" applyAlignment="1">
      <alignment horizontal="center" vertical="top" wrapText="1"/>
    </xf>
    <xf numFmtId="0" fontId="20" fillId="0" borderId="4" xfId="0" applyFont="1" applyBorder="1" applyAlignment="1">
      <alignment horizontal="center" vertical="top" wrapText="1"/>
    </xf>
    <xf numFmtId="0" fontId="20" fillId="0" borderId="14" xfId="0" applyFont="1" applyBorder="1" applyAlignment="1">
      <alignment horizontal="center" vertical="top"/>
    </xf>
    <xf numFmtId="0" fontId="0" fillId="0" borderId="4" xfId="0" applyBorder="1" applyAlignment="1">
      <alignment horizontal="center" vertical="top" wrapText="1"/>
    </xf>
    <xf numFmtId="0" fontId="20" fillId="3" borderId="4" xfId="0" applyFont="1" applyFill="1" applyBorder="1" applyAlignment="1">
      <alignment horizontal="center" vertical="top"/>
    </xf>
    <xf numFmtId="0" fontId="21" fillId="3" borderId="4" xfId="0" applyFont="1" applyFill="1" applyBorder="1" applyAlignment="1">
      <alignment horizontal="center" vertical="top" wrapText="1"/>
    </xf>
    <xf numFmtId="0" fontId="20" fillId="0" borderId="13" xfId="0" applyFont="1" applyBorder="1" applyAlignment="1">
      <alignment horizontal="center" vertical="top" wrapText="1"/>
    </xf>
    <xf numFmtId="0" fontId="20" fillId="0" borderId="14" xfId="0" applyFont="1" applyBorder="1" applyAlignment="1">
      <alignment horizontal="center" vertical="top" wrapText="1"/>
    </xf>
    <xf numFmtId="0" fontId="0" fillId="0" borderId="0" xfId="0" applyAlignment="1">
      <alignment horizontal="center" vertical="top"/>
    </xf>
    <xf numFmtId="0" fontId="4" fillId="0" borderId="0" xfId="0" applyFont="1" applyAlignment="1">
      <alignment horizontal="center" vertical="top"/>
    </xf>
    <xf numFmtId="0" fontId="11" fillId="0" borderId="4" xfId="0" applyFont="1" applyBorder="1" applyAlignment="1" applyProtection="1">
      <alignment horizontal="left" vertical="center" wrapText="1"/>
      <protection hidden="1"/>
    </xf>
    <xf numFmtId="0" fontId="0" fillId="0" borderId="4" xfId="0" applyBorder="1"/>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4" fillId="0" borderId="4" xfId="0" applyFont="1" applyBorder="1" applyAlignment="1">
      <alignment vertical="top" wrapText="1"/>
    </xf>
    <xf numFmtId="0" fontId="0" fillId="0" borderId="1" xfId="0" applyFont="1" applyBorder="1" applyAlignment="1">
      <alignment wrapText="1"/>
    </xf>
    <xf numFmtId="0" fontId="20" fillId="0" borderId="15" xfId="0" applyFont="1" applyBorder="1" applyAlignment="1">
      <alignment vertical="top" wrapText="1"/>
    </xf>
    <xf numFmtId="0" fontId="0" fillId="3" borderId="1" xfId="0" applyFill="1" applyBorder="1" applyAlignment="1">
      <alignment vertical="top" wrapText="1"/>
    </xf>
    <xf numFmtId="0" fontId="20" fillId="0" borderId="1" xfId="0" applyFont="1" applyBorder="1" applyAlignment="1">
      <alignment horizontal="left" vertical="top"/>
    </xf>
    <xf numFmtId="0" fontId="20" fillId="0" borderId="10" xfId="0" applyFont="1" applyBorder="1"/>
    <xf numFmtId="0" fontId="51" fillId="2" borderId="2" xfId="0" applyFont="1" applyFill="1" applyBorder="1" applyAlignment="1">
      <alignment vertical="center" wrapText="1"/>
    </xf>
    <xf numFmtId="0" fontId="51" fillId="2" borderId="3" xfId="0" applyFont="1" applyFill="1" applyBorder="1" applyAlignment="1">
      <alignment vertical="center" wrapText="1"/>
    </xf>
    <xf numFmtId="0" fontId="6" fillId="0" borderId="4" xfId="0" applyFont="1" applyBorder="1" applyAlignment="1">
      <alignment horizontal="left" vertical="top" wrapText="1"/>
    </xf>
    <xf numFmtId="0" fontId="6" fillId="0" borderId="0" xfId="0" applyFont="1" applyAlignment="1">
      <alignment horizontal="center" vertical="top"/>
    </xf>
    <xf numFmtId="0" fontId="0" fillId="0" borderId="4" xfId="0" applyFont="1" applyFill="1" applyBorder="1" applyAlignment="1">
      <alignment wrapText="1"/>
    </xf>
    <xf numFmtId="0" fontId="0" fillId="0" borderId="4" xfId="0" applyFont="1" applyFill="1" applyBorder="1" applyAlignment="1">
      <alignment horizontal="left" vertical="top" wrapText="1"/>
    </xf>
    <xf numFmtId="0" fontId="0" fillId="0" borderId="1" xfId="0" applyFont="1" applyFill="1" applyBorder="1" applyAlignment="1">
      <alignment wrapText="1"/>
    </xf>
    <xf numFmtId="0" fontId="0" fillId="0" borderId="4" xfId="0" applyFont="1" applyFill="1" applyBorder="1" applyAlignment="1">
      <alignment vertical="top" wrapText="1"/>
    </xf>
    <xf numFmtId="0" fontId="20" fillId="0" borderId="1" xfId="0" applyFont="1" applyBorder="1" applyAlignment="1">
      <alignment vertical="top" wrapText="1"/>
    </xf>
    <xf numFmtId="0" fontId="6" fillId="0" borderId="4" xfId="0" applyFont="1"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1" xfId="0" applyFill="1" applyBorder="1" applyAlignment="1">
      <alignment wrapText="1"/>
    </xf>
    <xf numFmtId="0" fontId="4" fillId="0" borderId="0" xfId="0" applyFont="1" applyAlignment="1">
      <alignment horizontal="left"/>
    </xf>
    <xf numFmtId="0" fontId="4" fillId="0" borderId="8" xfId="0" applyFont="1" applyBorder="1" applyAlignment="1">
      <alignment horizontal="left" vertical="top"/>
    </xf>
    <xf numFmtId="0" fontId="4" fillId="14" borderId="0" xfId="0" applyFont="1" applyFill="1" applyAlignment="1">
      <alignment horizontal="left" vertical="top"/>
    </xf>
    <xf numFmtId="0" fontId="6" fillId="0" borderId="4"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4" xfId="0" applyFont="1" applyFill="1" applyBorder="1" applyAlignment="1">
      <alignment wrapText="1"/>
    </xf>
    <xf numFmtId="0" fontId="20" fillId="0" borderId="0" xfId="0" applyFont="1" applyFill="1" applyAlignment="1">
      <alignment horizontal="left" vertical="top"/>
    </xf>
    <xf numFmtId="0" fontId="4" fillId="0" borderId="4" xfId="0" applyFont="1" applyFill="1" applyBorder="1" applyAlignment="1" applyProtection="1">
      <alignment horizontal="left" vertical="top" wrapText="1"/>
      <protection locked="0"/>
    </xf>
    <xf numFmtId="0" fontId="20" fillId="0" borderId="4" xfId="0" applyFont="1" applyFill="1" applyBorder="1" applyAlignment="1">
      <alignment vertical="center" wrapText="1"/>
    </xf>
    <xf numFmtId="0" fontId="20" fillId="0" borderId="16" xfId="0" applyFont="1" applyFill="1" applyBorder="1" applyAlignment="1">
      <alignment vertical="center" wrapText="1"/>
    </xf>
    <xf numFmtId="0" fontId="20" fillId="0" borderId="4" xfId="0" applyFont="1" applyFill="1" applyBorder="1"/>
    <xf numFmtId="0" fontId="20" fillId="0" borderId="4" xfId="0" applyFont="1" applyFill="1" applyBorder="1" applyAlignment="1">
      <alignment horizontal="left" wrapText="1"/>
    </xf>
    <xf numFmtId="0" fontId="0" fillId="0" borderId="4" xfId="0" applyFill="1" applyBorder="1" applyAlignment="1" applyProtection="1">
      <alignment horizontal="left" vertical="top"/>
      <protection locked="0"/>
    </xf>
    <xf numFmtId="0" fontId="4" fillId="3" borderId="0" xfId="0" applyFont="1" applyFill="1" applyAlignment="1" applyProtection="1">
      <alignment horizontal="left" vertical="top"/>
      <protection hidden="1"/>
    </xf>
    <xf numFmtId="0" fontId="6" fillId="0" borderId="0" xfId="0" applyFont="1" applyFill="1" applyAlignment="1">
      <alignment horizontal="left" vertical="top"/>
    </xf>
    <xf numFmtId="0" fontId="6" fillId="0" borderId="0" xfId="0" applyFont="1" applyAlignment="1" applyProtection="1">
      <alignment horizontal="left" vertical="top"/>
      <protection locked="0"/>
    </xf>
    <xf numFmtId="0" fontId="47" fillId="0" borderId="6" xfId="0" applyFont="1" applyBorder="1" applyAlignment="1">
      <alignment horizontal="center" vertical="center" wrapText="1"/>
    </xf>
    <xf numFmtId="0" fontId="6" fillId="3" borderId="4" xfId="0" applyFont="1" applyFill="1" applyBorder="1" applyAlignment="1">
      <alignment horizontal="left" vertical="top" wrapText="1"/>
    </xf>
    <xf numFmtId="0" fontId="6" fillId="0" borderId="0" xfId="0" applyFont="1" applyAlignment="1">
      <alignment wrapText="1"/>
    </xf>
    <xf numFmtId="0" fontId="6" fillId="0" borderId="0" xfId="0" applyFont="1" applyAlignment="1">
      <alignment horizontal="center" vertical="center" wrapText="1"/>
    </xf>
    <xf numFmtId="0" fontId="54" fillId="0" borderId="0" xfId="0" applyFont="1"/>
    <xf numFmtId="0" fontId="55" fillId="0" borderId="0" xfId="0" applyFont="1" applyAlignment="1">
      <alignment vertical="center" wrapText="1"/>
    </xf>
    <xf numFmtId="0" fontId="55" fillId="0" borderId="0" xfId="0" applyFont="1" applyAlignment="1">
      <alignment horizontal="justify" vertical="center" wrapText="1"/>
    </xf>
    <xf numFmtId="0" fontId="20" fillId="3" borderId="14" xfId="0" applyFont="1" applyFill="1" applyBorder="1" applyAlignment="1">
      <alignment wrapText="1"/>
    </xf>
    <xf numFmtId="0" fontId="6" fillId="0" borderId="0" xfId="0" applyFont="1" applyFill="1" applyAlignment="1">
      <alignment horizontal="left" vertical="center"/>
    </xf>
    <xf numFmtId="0" fontId="6" fillId="0" borderId="0" xfId="0" applyFont="1" applyFill="1" applyAlignment="1">
      <alignment horizontal="left" vertical="top" wrapText="1"/>
    </xf>
    <xf numFmtId="0" fontId="32" fillId="0" borderId="0" xfId="0" applyFont="1" applyFill="1" applyAlignment="1">
      <alignment horizontal="left" vertical="center"/>
    </xf>
    <xf numFmtId="0" fontId="20" fillId="0" borderId="14" xfId="0" applyFont="1" applyFill="1" applyBorder="1" applyAlignment="1">
      <alignment horizontal="left" vertical="top" wrapText="1"/>
    </xf>
    <xf numFmtId="0" fontId="20" fillId="0" borderId="4" xfId="0" applyFont="1" applyFill="1" applyBorder="1" applyAlignment="1">
      <alignment horizontal="center" vertical="top"/>
    </xf>
    <xf numFmtId="0" fontId="20" fillId="0" borderId="1" xfId="0" applyFont="1" applyFill="1" applyBorder="1" applyAlignment="1">
      <alignment wrapText="1"/>
    </xf>
    <xf numFmtId="0" fontId="20" fillId="0" borderId="1" xfId="0" applyFont="1" applyFill="1" applyBorder="1" applyAlignment="1" applyProtection="1">
      <alignment horizontal="left" vertical="top"/>
      <protection locked="0"/>
    </xf>
    <xf numFmtId="0" fontId="20" fillId="0" borderId="4" xfId="0" applyFont="1" applyFill="1" applyBorder="1" applyAlignment="1">
      <alignment horizontal="left" vertical="top"/>
    </xf>
    <xf numFmtId="0" fontId="20" fillId="0" borderId="1" xfId="0" applyFont="1" applyFill="1" applyBorder="1" applyAlignment="1" applyProtection="1">
      <alignment horizontal="left" vertical="top" wrapText="1"/>
      <protection locked="0"/>
    </xf>
    <xf numFmtId="0" fontId="20" fillId="0" borderId="4" xfId="0" applyFont="1" applyFill="1" applyBorder="1" applyAlignment="1" applyProtection="1">
      <alignment horizontal="left" vertical="top"/>
      <protection locked="0"/>
    </xf>
    <xf numFmtId="0" fontId="20" fillId="0" borderId="4" xfId="0" applyFont="1" applyFill="1" applyBorder="1" applyAlignment="1">
      <alignment vertical="top" wrapText="1"/>
    </xf>
    <xf numFmtId="0" fontId="20" fillId="0" borderId="4" xfId="0" applyFont="1" applyFill="1" applyBorder="1" applyAlignment="1">
      <alignment vertical="top"/>
    </xf>
    <xf numFmtId="0" fontId="11" fillId="0" borderId="4" xfId="0" applyFont="1" applyBorder="1" applyAlignment="1" applyProtection="1">
      <alignment horizontal="left" vertical="center" wrapText="1"/>
      <protection hidden="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Font="1" applyAlignment="1">
      <alignment horizontal="left" vertical="top"/>
    </xf>
    <xf numFmtId="0" fontId="0" fillId="0" borderId="0" xfId="0" applyFont="1" applyAlignment="1">
      <alignment horizontal="left" vertical="top" wrapText="1"/>
    </xf>
    <xf numFmtId="0" fontId="5" fillId="0" borderId="4" xfId="0" applyFont="1" applyBorder="1" applyAlignment="1">
      <alignment horizontal="center" vertical="center" wrapText="1"/>
    </xf>
    <xf numFmtId="0" fontId="20" fillId="0" borderId="4" xfId="0" applyFont="1" applyBorder="1" applyAlignment="1">
      <alignment horizontal="center" vertical="center"/>
    </xf>
    <xf numFmtId="0" fontId="20" fillId="0" borderId="4" xfId="0" applyFont="1" applyFill="1" applyBorder="1" applyAlignment="1">
      <alignment horizontal="center" vertical="center"/>
    </xf>
    <xf numFmtId="0" fontId="0" fillId="0" borderId="4" xfId="0"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20" fillId="0" borderId="4" xfId="0" applyFont="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20" fillId="0" borderId="5" xfId="0" applyFont="1" applyBorder="1" applyAlignment="1" applyProtection="1">
      <alignment horizontal="center" vertical="center"/>
      <protection locked="0"/>
    </xf>
    <xf numFmtId="9" fontId="6" fillId="0" borderId="0" xfId="1" applyFont="1" applyFill="1" applyAlignment="1">
      <alignment horizontal="center"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9" fillId="5" borderId="14" xfId="0" applyFont="1" applyFill="1" applyBorder="1" applyAlignment="1">
      <alignment horizontal="left" vertical="top"/>
    </xf>
    <xf numFmtId="0" fontId="29" fillId="5" borderId="0" xfId="0" applyFont="1" applyFill="1" applyAlignment="1">
      <alignment horizontal="left" vertical="center"/>
    </xf>
    <xf numFmtId="0" fontId="29" fillId="5" borderId="5" xfId="0" applyFont="1" applyFill="1" applyBorder="1" applyAlignment="1">
      <alignment horizontal="left" vertical="top"/>
    </xf>
    <xf numFmtId="0" fontId="57" fillId="0" borderId="0" xfId="0" applyFont="1" applyAlignment="1">
      <alignment horizontal="left" vertical="top"/>
    </xf>
    <xf numFmtId="0" fontId="0" fillId="3" borderId="2" xfId="0" applyFont="1" applyFill="1" applyBorder="1" applyAlignment="1">
      <alignment horizontal="left" vertical="top" wrapText="1"/>
    </xf>
    <xf numFmtId="0" fontId="0" fillId="0" borderId="4" xfId="0" applyFont="1" applyBorder="1" applyAlignment="1">
      <alignment wrapText="1"/>
    </xf>
    <xf numFmtId="0" fontId="0" fillId="0" borderId="4" xfId="0" applyFont="1" applyBorder="1" applyAlignment="1">
      <alignment vertical="center" wrapText="1"/>
    </xf>
    <xf numFmtId="0" fontId="0" fillId="3" borderId="1" xfId="0" applyFont="1" applyFill="1" applyBorder="1" applyAlignment="1">
      <alignment wrapText="1"/>
    </xf>
    <xf numFmtId="0" fontId="0" fillId="0" borderId="4" xfId="0" applyFont="1" applyBorder="1" applyAlignment="1">
      <alignment horizontal="left" vertical="center" wrapText="1"/>
    </xf>
    <xf numFmtId="0" fontId="0" fillId="0" borderId="4" xfId="0" applyFont="1" applyBorder="1"/>
    <xf numFmtId="0" fontId="0" fillId="0" borderId="14" xfId="0" applyFont="1" applyBorder="1" applyAlignment="1">
      <alignment horizontal="left" vertical="top" wrapText="1"/>
    </xf>
    <xf numFmtId="0" fontId="0" fillId="0" borderId="4" xfId="0" applyFont="1" applyBorder="1" applyAlignment="1">
      <alignment horizontal="justify" vertical="top" wrapText="1"/>
    </xf>
    <xf numFmtId="0" fontId="0" fillId="0" borderId="4" xfId="0" applyFont="1" applyBorder="1" applyAlignment="1">
      <alignment vertical="top" wrapText="1"/>
    </xf>
    <xf numFmtId="0" fontId="0" fillId="0" borderId="3" xfId="0" applyFont="1" applyBorder="1" applyAlignment="1">
      <alignment wrapText="1"/>
    </xf>
    <xf numFmtId="0" fontId="0" fillId="3" borderId="13" xfId="0" applyFont="1" applyFill="1" applyBorder="1" applyAlignment="1">
      <alignment vertical="top" wrapText="1"/>
    </xf>
    <xf numFmtId="0" fontId="0" fillId="3" borderId="3" xfId="0" applyFont="1" applyFill="1" applyBorder="1" applyAlignment="1">
      <alignment wrapText="1"/>
    </xf>
    <xf numFmtId="0" fontId="0" fillId="3" borderId="3" xfId="0" applyFont="1" applyFill="1" applyBorder="1" applyAlignment="1">
      <alignment vertical="top" wrapText="1"/>
    </xf>
    <xf numFmtId="0" fontId="0" fillId="0" borderId="4" xfId="0" applyFont="1" applyBorder="1" applyAlignment="1">
      <alignment horizontal="left" wrapText="1"/>
    </xf>
    <xf numFmtId="0" fontId="0" fillId="3" borderId="4" xfId="0" applyFont="1" applyFill="1" applyBorder="1" applyAlignment="1">
      <alignment horizontal="left" wrapText="1"/>
    </xf>
    <xf numFmtId="0" fontId="6" fillId="0" borderId="4" xfId="0" applyFont="1" applyBorder="1" applyAlignment="1" applyProtection="1">
      <alignment horizontal="left" vertical="top"/>
      <protection locked="0"/>
    </xf>
    <xf numFmtId="0" fontId="9" fillId="0" borderId="4" xfId="0" applyFont="1" applyBorder="1" applyAlignment="1" applyProtection="1">
      <alignment horizontal="center" vertical="center" wrapText="1"/>
      <protection locked="0"/>
    </xf>
    <xf numFmtId="0" fontId="13" fillId="2" borderId="2" xfId="0" applyFont="1" applyFill="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4" xfId="0" applyBorder="1" applyAlignment="1" applyProtection="1">
      <alignment vertical="top" wrapText="1"/>
      <protection locked="0"/>
    </xf>
    <xf numFmtId="0" fontId="0" fillId="0" borderId="4" xfId="0" applyBorder="1" applyAlignment="1" applyProtection="1">
      <alignment vertical="top"/>
      <protection locked="0"/>
    </xf>
    <xf numFmtId="0" fontId="43" fillId="0" borderId="4" xfId="0" applyFont="1" applyBorder="1" applyAlignment="1" applyProtection="1">
      <alignment horizontal="left" vertical="top" wrapText="1"/>
      <protection locked="0"/>
    </xf>
    <xf numFmtId="0" fontId="22" fillId="3" borderId="4" xfId="0" applyFont="1" applyFill="1" applyBorder="1" applyAlignment="1" applyProtection="1">
      <alignment vertical="center" wrapText="1"/>
      <protection locked="0"/>
    </xf>
    <xf numFmtId="0" fontId="22" fillId="3" borderId="4" xfId="0" applyFont="1" applyFill="1" applyBorder="1" applyAlignment="1" applyProtection="1">
      <alignment horizontal="left" vertical="center" wrapText="1"/>
      <protection locked="0"/>
    </xf>
    <xf numFmtId="0" fontId="5" fillId="0" borderId="13" xfId="0" applyFont="1" applyBorder="1" applyAlignment="1">
      <alignment horizontal="center" vertical="center" wrapText="1"/>
    </xf>
    <xf numFmtId="0" fontId="20" fillId="0" borderId="1"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9" fontId="6" fillId="0" borderId="0" xfId="1" applyFont="1" applyFill="1" applyAlignment="1" applyProtection="1">
      <alignment horizontal="center" vertical="center"/>
      <protection hidden="1"/>
    </xf>
    <xf numFmtId="0" fontId="21" fillId="0" borderId="4"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21" fillId="0" borderId="4" xfId="0" applyFont="1" applyBorder="1" applyAlignment="1" applyProtection="1">
      <alignment vertical="top" wrapText="1"/>
      <protection locked="0"/>
    </xf>
    <xf numFmtId="0" fontId="20" fillId="0" borderId="4" xfId="0" applyFont="1" applyBorder="1" applyAlignment="1" applyProtection="1">
      <alignment wrapText="1"/>
      <protection locked="0"/>
    </xf>
    <xf numFmtId="0" fontId="3" fillId="5" borderId="5" xfId="0" applyFont="1" applyFill="1" applyBorder="1" applyAlignment="1" applyProtection="1">
      <alignment horizontal="left" vertical="top"/>
    </xf>
    <xf numFmtId="0" fontId="0" fillId="5" borderId="4" xfId="0" applyFill="1" applyBorder="1" applyAlignment="1" applyProtection="1">
      <alignment horizontal="left" vertical="top"/>
    </xf>
    <xf numFmtId="0" fontId="3" fillId="5" borderId="4" xfId="0" applyFont="1" applyFill="1" applyBorder="1" applyAlignment="1" applyProtection="1">
      <alignment horizontal="left" vertical="center" wrapText="1"/>
    </xf>
    <xf numFmtId="0" fontId="3" fillId="5" borderId="4" xfId="0" applyFont="1" applyFill="1" applyBorder="1" applyAlignment="1" applyProtection="1">
      <alignment horizontal="left" vertical="top" wrapText="1"/>
    </xf>
    <xf numFmtId="0" fontId="0" fillId="0" borderId="4" xfId="0" applyBorder="1" applyAlignment="1" applyProtection="1">
      <alignment wrapText="1"/>
    </xf>
    <xf numFmtId="0" fontId="20" fillId="0" borderId="14" xfId="0" applyFont="1" applyBorder="1" applyAlignment="1" applyProtection="1">
      <alignment horizontal="left" vertical="top"/>
    </xf>
    <xf numFmtId="0" fontId="20" fillId="0" borderId="4" xfId="0" applyFont="1" applyBorder="1" applyAlignment="1" applyProtection="1">
      <alignment horizontal="left" vertical="top" wrapText="1"/>
    </xf>
    <xf numFmtId="0" fontId="0" fillId="0" borderId="4" xfId="0" applyBorder="1" applyAlignment="1" applyProtection="1">
      <alignment horizontal="left" vertical="top" wrapText="1"/>
    </xf>
    <xf numFmtId="0" fontId="20" fillId="0" borderId="4" xfId="0" applyFont="1" applyBorder="1" applyProtection="1"/>
    <xf numFmtId="0" fontId="0" fillId="0" borderId="4" xfId="0" applyBorder="1" applyProtection="1"/>
    <xf numFmtId="0" fontId="0" fillId="3" borderId="4" xfId="0" applyFill="1" applyBorder="1" applyAlignment="1" applyProtection="1">
      <alignment wrapText="1"/>
    </xf>
    <xf numFmtId="0" fontId="0" fillId="3" borderId="4" xfId="0" applyFill="1" applyBorder="1" applyProtection="1"/>
    <xf numFmtId="0" fontId="0" fillId="0" borderId="1" xfId="0" applyBorder="1" applyAlignment="1" applyProtection="1">
      <alignment horizontal="left" vertical="top" wrapText="1"/>
    </xf>
    <xf numFmtId="0" fontId="0" fillId="0" borderId="2" xfId="0" applyBorder="1" applyProtection="1"/>
    <xf numFmtId="0" fontId="20" fillId="0" borderId="4" xfId="0" applyFont="1" applyBorder="1" applyAlignment="1" applyProtection="1">
      <alignment wrapText="1"/>
    </xf>
    <xf numFmtId="0" fontId="0" fillId="3" borderId="4" xfId="0" applyFill="1" applyBorder="1" applyAlignment="1" applyProtection="1">
      <alignment horizontal="left" vertical="top" wrapText="1"/>
    </xf>
    <xf numFmtId="0" fontId="4" fillId="3" borderId="0" xfId="0" applyFont="1" applyFill="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0" fillId="0" borderId="14" xfId="0" applyBorder="1" applyAlignment="1" applyProtection="1">
      <alignment wrapText="1"/>
      <protection locked="0"/>
    </xf>
    <xf numFmtId="0" fontId="22" fillId="3" borderId="3" xfId="0" applyFont="1" applyFill="1" applyBorder="1" applyAlignment="1" applyProtection="1">
      <alignment horizontal="center" vertical="center" wrapText="1"/>
      <protection locked="0"/>
    </xf>
    <xf numFmtId="0" fontId="20" fillId="0" borderId="14" xfId="0" applyFont="1" applyBorder="1" applyAlignment="1" applyProtection="1">
      <alignment horizontal="left" vertical="top" wrapText="1"/>
      <protection locked="0"/>
    </xf>
    <xf numFmtId="0" fontId="18" fillId="3" borderId="4" xfId="0" applyFont="1" applyFill="1" applyBorder="1" applyAlignment="1" applyProtection="1">
      <alignment horizontal="center" vertical="top" wrapText="1"/>
      <protection locked="0"/>
    </xf>
    <xf numFmtId="0" fontId="0" fillId="0" borderId="1" xfId="0" applyBorder="1" applyAlignment="1" applyProtection="1">
      <alignment wrapText="1"/>
      <protection locked="0"/>
    </xf>
    <xf numFmtId="0" fontId="0" fillId="0" borderId="4" xfId="0" applyFont="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4" xfId="0" applyFont="1" applyFill="1" applyBorder="1" applyAlignment="1" applyProtection="1">
      <alignment horizontal="center" vertical="center"/>
      <protection locked="0"/>
    </xf>
    <xf numFmtId="9" fontId="6" fillId="0" borderId="0" xfId="1" applyFont="1" applyAlignment="1">
      <alignment horizontal="center" vertical="center"/>
    </xf>
    <xf numFmtId="0" fontId="0" fillId="0" borderId="0" xfId="0" applyBorder="1" applyAlignment="1" applyProtection="1">
      <alignment wrapText="1"/>
      <protection locked="0"/>
    </xf>
    <xf numFmtId="0" fontId="20" fillId="3" borderId="4" xfId="0" applyFont="1" applyFill="1" applyBorder="1" applyAlignment="1" applyProtection="1">
      <alignment vertical="top" wrapText="1"/>
      <protection locked="0"/>
    </xf>
    <xf numFmtId="0" fontId="22" fillId="3" borderId="3" xfId="0" applyFont="1" applyFill="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3" fillId="5" borderId="4" xfId="0" applyFont="1" applyFill="1" applyBorder="1" applyAlignment="1" applyProtection="1">
      <alignment vertical="center" wrapText="1"/>
    </xf>
    <xf numFmtId="0" fontId="3" fillId="5" borderId="4" xfId="0" applyFont="1" applyFill="1" applyBorder="1" applyAlignment="1" applyProtection="1">
      <alignment horizontal="left" vertical="top"/>
    </xf>
    <xf numFmtId="0" fontId="21" fillId="0" borderId="4" xfId="0" applyFont="1" applyBorder="1" applyAlignment="1" applyProtection="1">
      <alignment horizontal="left" vertical="top" wrapText="1"/>
    </xf>
    <xf numFmtId="0" fontId="20" fillId="0" borderId="4" xfId="0" applyFont="1" applyBorder="1" applyAlignment="1" applyProtection="1">
      <alignment horizontal="left" vertical="top"/>
    </xf>
    <xf numFmtId="0" fontId="0" fillId="0" borderId="4" xfId="0" applyFont="1" applyBorder="1" applyAlignment="1" applyProtection="1">
      <alignment horizontal="left" vertical="top" wrapText="1"/>
    </xf>
    <xf numFmtId="0" fontId="0" fillId="0" borderId="4" xfId="0" applyBorder="1" applyAlignment="1" applyProtection="1">
      <alignment horizontal="left" vertical="top"/>
    </xf>
    <xf numFmtId="0" fontId="19" fillId="0" borderId="4" xfId="0" applyFont="1" applyBorder="1" applyAlignment="1" applyProtection="1">
      <alignment horizontal="left" vertical="top" wrapText="1"/>
    </xf>
    <xf numFmtId="0" fontId="21" fillId="3" borderId="4" xfId="0" applyFont="1" applyFill="1" applyBorder="1" applyAlignment="1" applyProtection="1">
      <alignment horizontal="left" vertical="top" wrapText="1"/>
    </xf>
    <xf numFmtId="0" fontId="0" fillId="0" borderId="0" xfId="0" applyAlignment="1" applyProtection="1">
      <alignment horizontal="left" vertical="top" wrapText="1"/>
    </xf>
    <xf numFmtId="0" fontId="3" fillId="5" borderId="1" xfId="0" applyFont="1" applyFill="1" applyBorder="1" applyAlignment="1" applyProtection="1">
      <alignment horizontal="left" vertical="top" wrapText="1"/>
    </xf>
    <xf numFmtId="0" fontId="0" fillId="0" borderId="3" xfId="0" applyFont="1" applyBorder="1" applyAlignment="1" applyProtection="1">
      <alignment wrapText="1"/>
    </xf>
    <xf numFmtId="0" fontId="6" fillId="5" borderId="4" xfId="0" applyFont="1" applyFill="1" applyBorder="1" applyAlignment="1" applyProtection="1">
      <alignment horizontal="left" vertical="top"/>
    </xf>
    <xf numFmtId="0" fontId="21" fillId="0" borderId="4" xfId="0" applyFont="1" applyBorder="1" applyAlignment="1" applyProtection="1">
      <alignment vertical="top" wrapText="1"/>
    </xf>
    <xf numFmtId="0" fontId="20" fillId="3" borderId="4" xfId="0" applyFont="1" applyFill="1" applyBorder="1" applyAlignment="1" applyProtection="1">
      <alignment horizontal="left" vertical="top" wrapText="1"/>
    </xf>
    <xf numFmtId="0" fontId="0" fillId="0" borderId="4" xfId="0" applyFont="1" applyBorder="1" applyAlignment="1" applyProtection="1">
      <alignment wrapText="1"/>
    </xf>
    <xf numFmtId="0" fontId="0" fillId="0" borderId="4" xfId="0" applyFont="1" applyBorder="1" applyProtection="1"/>
    <xf numFmtId="0" fontId="0" fillId="0" borderId="4" xfId="0" applyFont="1" applyBorder="1" applyAlignment="1" applyProtection="1">
      <alignment vertical="top" wrapText="1"/>
    </xf>
    <xf numFmtId="0" fontId="20" fillId="3" borderId="4" xfId="0" applyFont="1" applyFill="1" applyBorder="1" applyProtection="1"/>
    <xf numFmtId="0" fontId="0" fillId="3" borderId="4" xfId="0" applyFont="1" applyFill="1" applyBorder="1" applyAlignment="1" applyProtection="1">
      <alignment vertical="top" wrapText="1"/>
    </xf>
    <xf numFmtId="0" fontId="0" fillId="3" borderId="4" xfId="0" applyFill="1" applyBorder="1" applyAlignment="1" applyProtection="1">
      <alignment vertical="top" wrapText="1"/>
    </xf>
    <xf numFmtId="0" fontId="0" fillId="3" borderId="4" xfId="0" applyFont="1" applyFill="1" applyBorder="1" applyAlignment="1" applyProtection="1">
      <alignment wrapText="1"/>
    </xf>
    <xf numFmtId="0" fontId="0" fillId="3" borderId="4" xfId="0" applyFont="1" applyFill="1" applyBorder="1" applyProtection="1"/>
    <xf numFmtId="0" fontId="3" fillId="5" borderId="4" xfId="0" applyFont="1" applyFill="1" applyBorder="1" applyAlignment="1">
      <alignment wrapText="1"/>
    </xf>
    <xf numFmtId="0" fontId="5" fillId="3" borderId="19"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20" fillId="3" borderId="0" xfId="0" applyFont="1" applyFill="1" applyBorder="1"/>
    <xf numFmtId="0" fontId="5" fillId="3" borderId="0" xfId="0" applyFont="1" applyFill="1" applyBorder="1" applyAlignment="1">
      <alignment horizontal="center" vertical="center" wrapText="1"/>
    </xf>
    <xf numFmtId="9" fontId="63" fillId="3" borderId="20" xfId="1" applyFont="1" applyFill="1" applyBorder="1" applyAlignment="1">
      <alignment horizontal="center" vertical="center" wrapText="1"/>
    </xf>
    <xf numFmtId="9" fontId="63" fillId="3" borderId="13" xfId="1" applyFont="1" applyFill="1" applyBorder="1" applyAlignment="1">
      <alignment horizontal="center" vertical="center" wrapText="1"/>
    </xf>
    <xf numFmtId="9" fontId="63" fillId="3" borderId="25" xfId="1" applyFont="1" applyFill="1" applyBorder="1" applyAlignment="1">
      <alignment horizontal="center" vertical="center" wrapText="1"/>
    </xf>
    <xf numFmtId="0" fontId="63" fillId="3" borderId="0" xfId="0" applyFont="1" applyFill="1" applyBorder="1" applyAlignment="1">
      <alignment horizontal="center" vertical="center" wrapText="1"/>
    </xf>
    <xf numFmtId="0" fontId="64" fillId="3" borderId="0" xfId="0" applyFont="1" applyFill="1" applyBorder="1" applyAlignment="1">
      <alignment horizontal="center" vertical="center" wrapText="1"/>
    </xf>
    <xf numFmtId="0" fontId="65" fillId="3" borderId="0" xfId="0" applyFont="1" applyFill="1" applyBorder="1" applyAlignment="1">
      <alignment horizontal="center" vertical="center" wrapText="1"/>
    </xf>
    <xf numFmtId="0" fontId="63" fillId="3" borderId="0" xfId="0" applyFont="1" applyFill="1" applyBorder="1" applyAlignment="1">
      <alignment wrapText="1"/>
    </xf>
    <xf numFmtId="0" fontId="22" fillId="3" borderId="0" xfId="0" applyFont="1" applyFill="1" applyBorder="1" applyAlignment="1">
      <alignment vertical="top" wrapText="1"/>
    </xf>
    <xf numFmtId="0" fontId="5" fillId="3" borderId="5" xfId="0" applyFont="1" applyFill="1" applyBorder="1" applyAlignment="1">
      <alignment horizontal="center" vertical="center" wrapText="1"/>
    </xf>
    <xf numFmtId="0" fontId="6" fillId="0" borderId="0" xfId="0" applyFont="1"/>
    <xf numFmtId="0" fontId="66" fillId="18" borderId="0" xfId="0" applyFont="1" applyFill="1" applyAlignment="1">
      <alignment horizontal="center" wrapText="1"/>
    </xf>
    <xf numFmtId="0" fontId="3" fillId="7" borderId="32"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0" fillId="4" borderId="4" xfId="0" applyFill="1" applyBorder="1" applyAlignment="1">
      <alignment horizontal="left" vertical="top" wrapText="1"/>
    </xf>
    <xf numFmtId="0" fontId="29" fillId="6" borderId="4" xfId="0" applyFont="1" applyFill="1" applyBorder="1" applyAlignment="1">
      <alignment horizontal="center" vertical="top" wrapText="1"/>
    </xf>
    <xf numFmtId="0" fontId="0" fillId="4" borderId="1" xfId="0" applyFill="1"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5" fillId="4" borderId="17"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64" fillId="17" borderId="26" xfId="0" applyFont="1" applyFill="1" applyBorder="1" applyAlignment="1">
      <alignment horizontal="center" vertical="center" wrapText="1"/>
    </xf>
    <xf numFmtId="0" fontId="64" fillId="17" borderId="6" xfId="0" applyFont="1" applyFill="1" applyBorder="1" applyAlignment="1">
      <alignment horizontal="center" vertical="center" wrapText="1"/>
    </xf>
    <xf numFmtId="0" fontId="64" fillId="17" borderId="27" xfId="0" applyFont="1" applyFill="1" applyBorder="1" applyAlignment="1">
      <alignment horizontal="center" vertical="center" wrapText="1"/>
    </xf>
    <xf numFmtId="9" fontId="65" fillId="17" borderId="28" xfId="1" applyFont="1" applyFill="1" applyBorder="1" applyAlignment="1">
      <alignment horizontal="center" vertical="center" wrapText="1"/>
    </xf>
    <xf numFmtId="9" fontId="65" fillId="17" borderId="11" xfId="1" applyFont="1" applyFill="1" applyBorder="1" applyAlignment="1">
      <alignment horizontal="center" vertical="center" wrapText="1"/>
    </xf>
    <xf numFmtId="9" fontId="65" fillId="17" borderId="29" xfId="1" applyFont="1" applyFill="1" applyBorder="1" applyAlignment="1">
      <alignment horizontal="center" vertical="center" wrapText="1"/>
    </xf>
    <xf numFmtId="0" fontId="3" fillId="5" borderId="4" xfId="0" applyFont="1" applyFill="1" applyBorder="1" applyAlignment="1">
      <alignment horizontal="center" wrapText="1"/>
    </xf>
    <xf numFmtId="0" fontId="18" fillId="16" borderId="8" xfId="0" applyFont="1" applyFill="1" applyBorder="1" applyAlignment="1">
      <alignment horizontal="center" vertical="center" wrapText="1"/>
    </xf>
    <xf numFmtId="0" fontId="18" fillId="16" borderId="35" xfId="0" applyFont="1" applyFill="1" applyBorder="1" applyAlignment="1">
      <alignment horizontal="center" vertical="center" wrapText="1"/>
    </xf>
    <xf numFmtId="9" fontId="68" fillId="16" borderId="8" xfId="1" applyFont="1" applyFill="1" applyBorder="1" applyAlignment="1">
      <alignment horizontal="center" vertical="center" wrapText="1"/>
    </xf>
    <xf numFmtId="9" fontId="68" fillId="16" borderId="35" xfId="1" applyFont="1" applyFill="1" applyBorder="1" applyAlignment="1">
      <alignment horizontal="center" vertical="center" wrapText="1"/>
    </xf>
    <xf numFmtId="9" fontId="68" fillId="16" borderId="36" xfId="1" applyFont="1" applyFill="1" applyBorder="1" applyAlignment="1">
      <alignment horizontal="center" vertical="center" wrapText="1"/>
    </xf>
    <xf numFmtId="9" fontId="68" fillId="16" borderId="16" xfId="1" applyFont="1" applyFill="1" applyBorder="1" applyAlignment="1">
      <alignment horizontal="center" vertical="center" wrapText="1"/>
    </xf>
    <xf numFmtId="0" fontId="11" fillId="0" borderId="1"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2" fillId="0" borderId="4" xfId="0" applyFont="1" applyBorder="1" applyAlignment="1" applyProtection="1">
      <alignment horizontal="center" vertical="top" wrapText="1"/>
      <protection locked="0"/>
    </xf>
    <xf numFmtId="0" fontId="12" fillId="0" borderId="4" xfId="0" applyFont="1" applyBorder="1" applyAlignment="1" applyProtection="1">
      <alignment horizontal="center" vertical="center" wrapText="1"/>
      <protection locked="0"/>
    </xf>
    <xf numFmtId="0" fontId="9" fillId="0" borderId="4" xfId="0"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locked="0"/>
    </xf>
    <xf numFmtId="0" fontId="11" fillId="0" borderId="4" xfId="0" applyFont="1" applyBorder="1" applyAlignment="1" applyProtection="1">
      <alignment horizontal="left" vertical="center" wrapText="1"/>
      <protection hidden="1"/>
    </xf>
    <xf numFmtId="0" fontId="9" fillId="0" borderId="4" xfId="0" applyFont="1" applyBorder="1" applyAlignment="1" applyProtection="1">
      <alignment horizontal="center" vertical="center" wrapText="1"/>
      <protection locked="0"/>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 xfId="0" applyFont="1" applyBorder="1" applyAlignment="1">
      <alignment horizontal="center" vertical="center"/>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2" borderId="2" xfId="0" applyFont="1" applyFill="1" applyBorder="1" applyAlignment="1" applyProtection="1">
      <alignment horizontal="center" vertical="top"/>
      <protection locked="0"/>
    </xf>
    <xf numFmtId="0" fontId="8" fillId="2" borderId="3" xfId="0" applyFont="1" applyFill="1" applyBorder="1" applyAlignment="1" applyProtection="1">
      <alignment horizontal="center" vertical="top"/>
      <protection locked="0"/>
    </xf>
    <xf numFmtId="0" fontId="9" fillId="0" borderId="4" xfId="0" applyFont="1" applyBorder="1" applyAlignment="1" applyProtection="1">
      <alignment horizontal="center" vertical="top" wrapText="1"/>
      <protection hidden="1"/>
    </xf>
    <xf numFmtId="0" fontId="9" fillId="0" borderId="4" xfId="0" applyFont="1" applyBorder="1" applyAlignment="1" applyProtection="1">
      <alignment horizontal="center" vertical="center" wrapText="1"/>
      <protection hidden="1"/>
    </xf>
    <xf numFmtId="0" fontId="49" fillId="0" borderId="4" xfId="0" applyFont="1" applyBorder="1" applyAlignment="1" applyProtection="1">
      <alignment horizontal="center" vertical="top" wrapText="1"/>
      <protection hidden="1"/>
    </xf>
    <xf numFmtId="0" fontId="10" fillId="3" borderId="4" xfId="0" applyFont="1" applyFill="1" applyBorder="1" applyAlignment="1">
      <alignment horizontal="left" vertical="center"/>
    </xf>
    <xf numFmtId="0" fontId="26" fillId="0" borderId="6" xfId="0" applyFont="1" applyBorder="1" applyAlignment="1">
      <alignment horizontal="center" vertical="top" wrapText="1"/>
    </xf>
    <xf numFmtId="0" fontId="26" fillId="0" borderId="0" xfId="0" applyFont="1" applyBorder="1" applyAlignment="1">
      <alignment horizontal="center" vertical="top" wrapText="1"/>
    </xf>
    <xf numFmtId="0" fontId="26" fillId="0" borderId="11" xfId="0" applyFont="1" applyBorder="1" applyAlignment="1">
      <alignment horizontal="center" vertical="top" wrapText="1"/>
    </xf>
    <xf numFmtId="0" fontId="26" fillId="3" borderId="6" xfId="0" applyFont="1" applyFill="1" applyBorder="1" applyAlignment="1">
      <alignment horizontal="center" vertical="top" wrapText="1"/>
    </xf>
    <xf numFmtId="0" fontId="26" fillId="3" borderId="0" xfId="0" applyFont="1" applyFill="1" applyBorder="1" applyAlignment="1">
      <alignment horizontal="center" vertical="top" wrapText="1"/>
    </xf>
    <xf numFmtId="0" fontId="26" fillId="3" borderId="11" xfId="0" applyFont="1" applyFill="1" applyBorder="1" applyAlignment="1">
      <alignment horizontal="center" vertical="top" wrapText="1"/>
    </xf>
    <xf numFmtId="0" fontId="26" fillId="0" borderId="6" xfId="0" applyFont="1" applyBorder="1" applyAlignment="1">
      <alignment horizontal="center" vertical="center" wrapText="1"/>
    </xf>
    <xf numFmtId="0" fontId="51" fillId="0" borderId="6" xfId="0" applyFont="1" applyBorder="1" applyAlignment="1">
      <alignment horizontal="center" vertical="center" wrapText="1"/>
    </xf>
    <xf numFmtId="0" fontId="26" fillId="0" borderId="0" xfId="0" applyFont="1" applyBorder="1" applyAlignment="1">
      <alignment horizontal="center" vertical="center" wrapText="1"/>
    </xf>
    <xf numFmtId="0" fontId="51" fillId="0" borderId="0" xfId="0" applyFont="1" applyBorder="1" applyAlignment="1">
      <alignment horizontal="center" vertical="center" wrapText="1"/>
    </xf>
    <xf numFmtId="0" fontId="26" fillId="0" borderId="11" xfId="0" applyFont="1" applyBorder="1" applyAlignment="1">
      <alignment horizontal="center" vertical="center" wrapText="1"/>
    </xf>
    <xf numFmtId="0" fontId="51" fillId="0" borderId="11" xfId="0" applyFont="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top" wrapText="1"/>
    </xf>
    <xf numFmtId="0" fontId="8" fillId="2" borderId="7" xfId="0" applyFont="1" applyFill="1" applyBorder="1" applyAlignment="1">
      <alignment horizontal="center" vertical="center" wrapText="1"/>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2" xfId="0" applyFont="1" applyBorder="1" applyAlignment="1">
      <alignment horizontal="center" vertical="center" wrapText="1"/>
    </xf>
    <xf numFmtId="0" fontId="13" fillId="0" borderId="3" xfId="0" applyFont="1" applyBorder="1" applyAlignment="1">
      <alignment horizontal="center" vertical="top" wrapText="1"/>
    </xf>
    <xf numFmtId="0" fontId="7" fillId="3" borderId="4" xfId="0" applyFont="1" applyFill="1" applyBorder="1" applyAlignment="1">
      <alignment horizontal="center" vertical="top"/>
    </xf>
    <xf numFmtId="0" fontId="8" fillId="3" borderId="4" xfId="0" applyFont="1" applyFill="1" applyBorder="1" applyAlignment="1">
      <alignment horizontal="center" vertical="top"/>
    </xf>
    <xf numFmtId="9" fontId="13" fillId="3" borderId="4" xfId="1" applyFont="1" applyFill="1" applyBorder="1" applyAlignment="1" applyProtection="1">
      <alignment horizontal="center" vertical="center" wrapText="1"/>
      <protection hidden="1"/>
    </xf>
    <xf numFmtId="9" fontId="13" fillId="3" borderId="4" xfId="1" applyFont="1" applyFill="1" applyBorder="1" applyAlignment="1" applyProtection="1">
      <alignment horizontal="center" vertical="top" wrapText="1"/>
      <protection hidden="1"/>
    </xf>
    <xf numFmtId="9" fontId="14" fillId="4" borderId="5" xfId="0" applyNumberFormat="1" applyFont="1" applyFill="1" applyBorder="1" applyAlignment="1">
      <alignment horizontal="center" vertical="center"/>
    </xf>
    <xf numFmtId="0" fontId="14" fillId="4" borderId="6" xfId="0" applyFont="1" applyFill="1" applyBorder="1" applyAlignment="1">
      <alignment horizontal="center" vertical="center"/>
    </xf>
    <xf numFmtId="0" fontId="50" fillId="4" borderId="6" xfId="0" applyFont="1" applyFill="1" applyBorder="1" applyAlignment="1">
      <alignment horizontal="center" vertical="center"/>
    </xf>
    <xf numFmtId="0" fontId="50"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50" fillId="4" borderId="0" xfId="0" applyFont="1" applyFill="1" applyAlignment="1">
      <alignment horizontal="center" vertical="center"/>
    </xf>
    <xf numFmtId="0" fontId="50"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50" fillId="4" borderId="11" xfId="0" applyFont="1" applyFill="1" applyBorder="1" applyAlignment="1">
      <alignment horizontal="center" vertical="center"/>
    </xf>
    <xf numFmtId="0" fontId="50" fillId="4" borderId="12" xfId="0" applyFont="1" applyFill="1" applyBorder="1" applyAlignment="1">
      <alignment horizontal="center" vertical="center"/>
    </xf>
    <xf numFmtId="0" fontId="11" fillId="0" borderId="1" xfId="0" applyFont="1" applyBorder="1" applyAlignment="1" applyProtection="1">
      <alignment horizontal="center" vertical="top" wrapText="1"/>
      <protection locked="0"/>
    </xf>
    <xf numFmtId="0" fontId="11" fillId="0" borderId="2" xfId="0" applyFont="1" applyBorder="1" applyAlignment="1" applyProtection="1">
      <alignment horizontal="center" vertical="top" wrapText="1"/>
      <protection locked="0"/>
    </xf>
    <xf numFmtId="0" fontId="11" fillId="0" borderId="2" xfId="0" applyFont="1" applyBorder="1" applyAlignment="1" applyProtection="1">
      <alignment horizontal="center" vertical="center" wrapText="1"/>
      <protection locked="0"/>
    </xf>
    <xf numFmtId="0" fontId="52" fillId="0" borderId="2" xfId="0" applyFont="1" applyBorder="1" applyAlignment="1" applyProtection="1">
      <alignment horizontal="center" vertical="top" wrapText="1"/>
      <protection locked="0"/>
    </xf>
    <xf numFmtId="0" fontId="52" fillId="0" borderId="3" xfId="0" applyFont="1" applyBorder="1" applyAlignment="1" applyProtection="1">
      <alignment horizontal="center" vertical="top" wrapText="1"/>
      <protection locked="0"/>
    </xf>
    <xf numFmtId="0" fontId="12" fillId="0" borderId="1" xfId="0" applyFont="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2" xfId="0" applyFont="1" applyBorder="1" applyAlignment="1" applyProtection="1">
      <alignment horizontal="center" vertical="center" wrapText="1"/>
      <protection hidden="1"/>
    </xf>
    <xf numFmtId="0" fontId="12" fillId="0" borderId="2" xfId="0" applyFont="1" applyBorder="1" applyAlignment="1" applyProtection="1">
      <alignment horizontal="center" vertical="top" wrapText="1"/>
      <protection hidden="1"/>
    </xf>
    <xf numFmtId="0" fontId="47" fillId="0" borderId="2" xfId="0" applyFont="1" applyBorder="1" applyAlignment="1" applyProtection="1">
      <alignment horizontal="left" vertical="top" wrapText="1"/>
      <protection hidden="1"/>
    </xf>
    <xf numFmtId="0" fontId="47" fillId="0" borderId="3" xfId="0" applyFont="1" applyBorder="1" applyAlignment="1" applyProtection="1">
      <alignment horizontal="left" vertical="top" wrapText="1"/>
      <protection hidden="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top" wrapText="1"/>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11"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52" fillId="0" borderId="2" xfId="0" applyFont="1" applyBorder="1" applyAlignment="1" applyProtection="1">
      <alignment horizontal="left" vertical="top" wrapText="1"/>
      <protection locked="0"/>
    </xf>
    <xf numFmtId="0" fontId="52" fillId="0" borderId="3" xfId="0" applyFont="1" applyBorder="1" applyAlignment="1" applyProtection="1">
      <alignment horizontal="left" vertical="top" wrapText="1"/>
      <protection locked="0"/>
    </xf>
    <xf numFmtId="0" fontId="12" fillId="0" borderId="4" xfId="0" applyFont="1" applyBorder="1" applyAlignment="1">
      <alignment horizontal="center" vertical="center" wrapText="1"/>
    </xf>
    <xf numFmtId="0" fontId="12" fillId="0" borderId="4" xfId="0" applyFont="1" applyBorder="1" applyAlignment="1">
      <alignment horizontal="center" vertical="top" wrapText="1"/>
    </xf>
    <xf numFmtId="0" fontId="47" fillId="0" borderId="4" xfId="0" applyFont="1" applyBorder="1" applyAlignment="1">
      <alignment horizontal="center" vertical="center" wrapText="1"/>
    </xf>
    <xf numFmtId="0" fontId="18" fillId="4" borderId="1" xfId="0" applyFont="1" applyFill="1" applyBorder="1" applyAlignment="1">
      <alignment horizontal="center" vertical="center" wrapText="1"/>
    </xf>
    <xf numFmtId="0" fontId="0" fillId="0" borderId="2" xfId="0" applyBorder="1"/>
    <xf numFmtId="0" fontId="0" fillId="0" borderId="2" xfId="0" applyBorder="1" applyAlignment="1">
      <alignment horizontal="center" vertical="center"/>
    </xf>
    <xf numFmtId="0" fontId="0" fillId="0" borderId="3" xfId="0" applyBorder="1"/>
    <xf numFmtId="0" fontId="22" fillId="4" borderId="1" xfId="0" applyFont="1" applyFill="1" applyBorder="1" applyAlignment="1">
      <alignment horizontal="center" vertical="center" wrapText="1"/>
    </xf>
    <xf numFmtId="0" fontId="0" fillId="0" borderId="2" xfId="0" applyBorder="1" applyAlignment="1">
      <alignment horizontal="center" vertical="top"/>
    </xf>
    <xf numFmtId="0" fontId="17" fillId="6" borderId="1" xfId="0" applyFont="1" applyFill="1" applyBorder="1" applyAlignment="1">
      <alignment horizontal="center" vertical="top"/>
    </xf>
    <xf numFmtId="0" fontId="22" fillId="4" borderId="1" xfId="0" applyFont="1" applyFill="1" applyBorder="1" applyAlignment="1">
      <alignment horizontal="center" wrapText="1"/>
    </xf>
    <xf numFmtId="0" fontId="18" fillId="4" borderId="1" xfId="0" applyFont="1" applyFill="1" applyBorder="1" applyAlignment="1">
      <alignment horizont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top" wrapText="1"/>
    </xf>
    <xf numFmtId="0" fontId="12" fillId="0" borderId="3" xfId="0" applyFont="1" applyBorder="1" applyAlignment="1">
      <alignment horizontal="center" vertical="center" wrapText="1"/>
    </xf>
    <xf numFmtId="0" fontId="17" fillId="6" borderId="2" xfId="0" applyFont="1" applyFill="1" applyBorder="1" applyAlignment="1">
      <alignment horizontal="center" vertical="top"/>
    </xf>
    <xf numFmtId="0" fontId="17" fillId="6" borderId="2" xfId="0" applyFont="1" applyFill="1" applyBorder="1" applyAlignment="1">
      <alignment horizontal="center" vertical="center"/>
    </xf>
    <xf numFmtId="0" fontId="17" fillId="6" borderId="3" xfId="0" applyFont="1" applyFill="1" applyBorder="1" applyAlignment="1">
      <alignment horizontal="center" vertical="top"/>
    </xf>
    <xf numFmtId="0" fontId="18" fillId="4" borderId="2" xfId="0" applyFont="1" applyFill="1" applyBorder="1" applyAlignment="1">
      <alignment horizontal="center" vertical="center" wrapText="1"/>
    </xf>
    <xf numFmtId="0" fontId="18" fillId="4" borderId="2" xfId="0" applyFont="1" applyFill="1" applyBorder="1" applyAlignment="1">
      <alignment horizontal="center" vertical="top"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0" fillId="0" borderId="4" xfId="0" applyBorder="1"/>
    <xf numFmtId="0" fontId="0" fillId="0" borderId="4" xfId="0" applyBorder="1" applyAlignment="1">
      <alignment horizontal="center" vertical="center"/>
    </xf>
    <xf numFmtId="0" fontId="0" fillId="0" borderId="4" xfId="0" applyBorder="1" applyAlignment="1">
      <alignment horizontal="center" vertical="top"/>
    </xf>
    <xf numFmtId="0" fontId="0" fillId="0" borderId="1" xfId="0" applyBorder="1"/>
    <xf numFmtId="0" fontId="22" fillId="4" borderId="2" xfId="0" applyFont="1" applyFill="1" applyBorder="1" applyAlignment="1">
      <alignment horizontal="center" vertical="center" wrapText="1"/>
    </xf>
    <xf numFmtId="0" fontId="22" fillId="4" borderId="2" xfId="0" applyFont="1" applyFill="1" applyBorder="1" applyAlignment="1">
      <alignment horizontal="center" vertical="top" wrapText="1"/>
    </xf>
    <xf numFmtId="0" fontId="22" fillId="4" borderId="3" xfId="0" applyFont="1" applyFill="1" applyBorder="1" applyAlignment="1">
      <alignment horizontal="center" vertical="center" wrapText="1"/>
    </xf>
    <xf numFmtId="0" fontId="17" fillId="6" borderId="10" xfId="0" applyFont="1" applyFill="1" applyBorder="1" applyAlignment="1">
      <alignment horizontal="center" vertical="top"/>
    </xf>
    <xf numFmtId="0" fontId="0" fillId="0" borderId="11" xfId="0" applyBorder="1"/>
    <xf numFmtId="0" fontId="0" fillId="0" borderId="11" xfId="0" applyBorder="1" applyAlignment="1">
      <alignment horizontal="center" vertical="center"/>
    </xf>
    <xf numFmtId="0" fontId="0" fillId="0" borderId="11" xfId="0" applyBorder="1" applyAlignment="1">
      <alignment horizontal="center" vertical="top"/>
    </xf>
    <xf numFmtId="0" fontId="0" fillId="0" borderId="2" xfId="0" applyBorder="1" applyAlignment="1">
      <alignment vertical="center"/>
    </xf>
    <xf numFmtId="0" fontId="16" fillId="9" borderId="1" xfId="0" applyFont="1" applyFill="1" applyBorder="1" applyAlignment="1">
      <alignment horizontal="center" vertical="top"/>
    </xf>
    <xf numFmtId="0" fontId="18" fillId="9" borderId="1" xfId="0" applyFont="1" applyFill="1" applyBorder="1" applyAlignment="1">
      <alignment horizontal="center" vertical="top"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8" fillId="4" borderId="1"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7" fillId="6" borderId="1" xfId="0" applyFont="1" applyFill="1" applyBorder="1" applyAlignment="1" applyProtection="1">
      <alignment horizontal="center" vertical="top"/>
    </xf>
    <xf numFmtId="0" fontId="17" fillId="6" borderId="2" xfId="0" applyFont="1" applyFill="1" applyBorder="1" applyAlignment="1" applyProtection="1">
      <alignment horizontal="center" vertical="top"/>
    </xf>
    <xf numFmtId="0" fontId="17" fillId="6" borderId="2" xfId="0" applyFont="1" applyFill="1" applyBorder="1" applyAlignment="1" applyProtection="1">
      <alignment horizontal="center" vertical="center"/>
    </xf>
    <xf numFmtId="0" fontId="17" fillId="6" borderId="2" xfId="0" applyFont="1" applyFill="1" applyBorder="1" applyAlignment="1" applyProtection="1">
      <alignment horizontal="center" vertical="top" wrapText="1"/>
    </xf>
    <xf numFmtId="0" fontId="18" fillId="4" borderId="1" xfId="0" applyFont="1" applyFill="1" applyBorder="1" applyAlignment="1" applyProtection="1">
      <alignment horizontal="center" vertical="center" wrapText="1"/>
      <protection locked="0"/>
    </xf>
    <xf numFmtId="0" fontId="18" fillId="4" borderId="2" xfId="0" applyFont="1" applyFill="1" applyBorder="1" applyAlignment="1" applyProtection="1">
      <alignment horizontal="center" vertical="center" wrapText="1"/>
      <protection locked="0"/>
    </xf>
    <xf numFmtId="0" fontId="18" fillId="4" borderId="3" xfId="0" applyFont="1" applyFill="1" applyBorder="1" applyAlignment="1" applyProtection="1">
      <alignment horizontal="center" vertical="center" wrapText="1"/>
      <protection locked="0"/>
    </xf>
    <xf numFmtId="0" fontId="16" fillId="4" borderId="1" xfId="0" applyFont="1" applyFill="1" applyBorder="1" applyAlignment="1">
      <alignment horizontal="center" wrapText="1"/>
    </xf>
    <xf numFmtId="0" fontId="16" fillId="4" borderId="2" xfId="0" applyFont="1" applyFill="1" applyBorder="1" applyAlignment="1">
      <alignment horizontal="center" wrapText="1"/>
    </xf>
    <xf numFmtId="0" fontId="16" fillId="4" borderId="3" xfId="0" applyFont="1" applyFill="1" applyBorder="1" applyAlignment="1">
      <alignment horizontal="center" wrapText="1"/>
    </xf>
    <xf numFmtId="0" fontId="17" fillId="6" borderId="2" xfId="0" applyFont="1" applyFill="1" applyBorder="1" applyAlignment="1">
      <alignment horizontal="center" vertical="top" wrapText="1"/>
    </xf>
    <xf numFmtId="0" fontId="18" fillId="4" borderId="11"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18" fillId="4" borderId="1" xfId="0" applyFont="1" applyFill="1" applyBorder="1" applyAlignment="1">
      <alignment horizontal="center" vertical="top" wrapText="1"/>
    </xf>
    <xf numFmtId="0" fontId="18" fillId="4" borderId="3" xfId="0" applyFont="1" applyFill="1" applyBorder="1" applyAlignment="1">
      <alignment horizontal="center" vertical="top" wrapText="1"/>
    </xf>
    <xf numFmtId="0" fontId="22" fillId="4" borderId="1" xfId="0" applyFont="1" applyFill="1" applyBorder="1" applyAlignment="1">
      <alignment horizontal="center" vertical="top" wrapText="1"/>
    </xf>
    <xf numFmtId="0" fontId="22" fillId="4" borderId="3" xfId="0" applyFont="1" applyFill="1" applyBorder="1" applyAlignment="1">
      <alignment horizontal="center" vertical="top" wrapText="1"/>
    </xf>
    <xf numFmtId="0" fontId="18" fillId="4" borderId="10" xfId="0" applyFont="1" applyFill="1" applyBorder="1" applyAlignment="1">
      <alignment horizontal="center" vertical="top" wrapText="1"/>
    </xf>
    <xf numFmtId="0" fontId="18" fillId="4" borderId="11" xfId="0" applyFont="1" applyFill="1" applyBorder="1" applyAlignment="1">
      <alignment horizontal="center" vertical="top" wrapText="1"/>
    </xf>
    <xf numFmtId="0" fontId="18" fillId="4" borderId="12" xfId="0" applyFont="1" applyFill="1" applyBorder="1" applyAlignment="1">
      <alignment horizontal="center" vertical="top" wrapText="1"/>
    </xf>
    <xf numFmtId="0" fontId="17" fillId="6" borderId="4" xfId="0" applyFont="1" applyFill="1" applyBorder="1" applyAlignment="1">
      <alignment horizontal="center" vertical="top"/>
    </xf>
    <xf numFmtId="0" fontId="17" fillId="6" borderId="4" xfId="0" applyFont="1" applyFill="1" applyBorder="1" applyAlignment="1">
      <alignment horizontal="center" vertical="center"/>
    </xf>
    <xf numFmtId="0" fontId="17" fillId="6" borderId="4" xfId="0" applyFont="1" applyFill="1" applyBorder="1" applyAlignment="1">
      <alignment horizontal="center" vertical="top" wrapText="1"/>
    </xf>
    <xf numFmtId="0" fontId="16" fillId="4" borderId="1" xfId="0" applyFont="1" applyFill="1" applyBorder="1" applyAlignment="1">
      <alignment horizontal="center" vertical="top" wrapText="1"/>
    </xf>
    <xf numFmtId="0" fontId="16" fillId="4" borderId="2" xfId="0" applyFont="1" applyFill="1" applyBorder="1" applyAlignment="1">
      <alignment horizontal="center" vertical="top" wrapText="1"/>
    </xf>
    <xf numFmtId="0" fontId="16" fillId="4" borderId="3" xfId="0" applyFont="1" applyFill="1" applyBorder="1" applyAlignment="1">
      <alignment horizontal="center" vertical="top" wrapText="1"/>
    </xf>
    <xf numFmtId="0" fontId="28" fillId="4" borderId="1" xfId="0" applyFont="1" applyFill="1" applyBorder="1" applyAlignment="1">
      <alignment horizontal="center" vertical="top" wrapText="1"/>
    </xf>
    <xf numFmtId="0" fontId="28" fillId="4" borderId="2" xfId="0" applyFont="1" applyFill="1" applyBorder="1" applyAlignment="1">
      <alignment horizontal="center" vertical="top" wrapText="1"/>
    </xf>
    <xf numFmtId="0" fontId="28" fillId="4" borderId="3" xfId="0" applyFont="1" applyFill="1" applyBorder="1" applyAlignment="1">
      <alignment horizontal="center" vertical="top" wrapText="1"/>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1" fillId="0" borderId="4" xfId="0" applyFont="1" applyBorder="1" applyAlignment="1" applyProtection="1">
      <alignment horizontal="left" vertical="top" wrapText="1"/>
      <protection locked="0"/>
    </xf>
    <xf numFmtId="0" fontId="11" fillId="0" borderId="4" xfId="0" applyFont="1" applyBorder="1" applyAlignment="1" applyProtection="1">
      <alignment horizontal="center" vertical="center" wrapText="1"/>
      <protection locked="0"/>
    </xf>
    <xf numFmtId="0" fontId="52" fillId="0" borderId="4" xfId="0" applyFont="1" applyBorder="1" applyAlignment="1" applyProtection="1">
      <alignment horizontal="left" vertical="top" wrapText="1"/>
      <protection locked="0"/>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1" fillId="0" borderId="4" xfId="0" applyFont="1" applyBorder="1" applyAlignment="1" applyProtection="1">
      <alignment horizontal="center" vertical="top" wrapText="1"/>
      <protection locked="0"/>
    </xf>
    <xf numFmtId="0" fontId="52" fillId="0" borderId="4" xfId="0" applyFont="1" applyBorder="1" applyAlignment="1" applyProtection="1">
      <alignment horizontal="center" vertical="top" wrapText="1"/>
      <protection locked="0"/>
    </xf>
    <xf numFmtId="0" fontId="12" fillId="0" borderId="4" xfId="0" applyFont="1" applyBorder="1" applyAlignment="1" applyProtection="1">
      <alignment horizontal="left" vertical="top" wrapText="1"/>
      <protection hidden="1"/>
    </xf>
    <xf numFmtId="0" fontId="12" fillId="0" borderId="4" xfId="0" applyFont="1" applyBorder="1" applyAlignment="1" applyProtection="1">
      <alignment horizontal="center" vertical="center" wrapText="1"/>
      <protection hidden="1"/>
    </xf>
    <xf numFmtId="0" fontId="47" fillId="0" borderId="4" xfId="0" applyFont="1" applyBorder="1" applyAlignment="1" applyProtection="1">
      <alignment horizontal="left" vertical="top"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13" fillId="3" borderId="11" xfId="0" applyFont="1" applyFill="1" applyBorder="1" applyAlignment="1">
      <alignment horizontal="center" vertical="top" wrapText="1"/>
    </xf>
    <xf numFmtId="0" fontId="13" fillId="3" borderId="12" xfId="0" applyFont="1" applyFill="1" applyBorder="1" applyAlignment="1">
      <alignment horizontal="center" vertical="top" wrapText="1"/>
    </xf>
    <xf numFmtId="0" fontId="7" fillId="3" borderId="4" xfId="0" applyFont="1" applyFill="1" applyBorder="1" applyAlignment="1">
      <alignment horizontal="center" vertical="center"/>
    </xf>
    <xf numFmtId="0" fontId="7" fillId="3" borderId="4" xfId="0" applyFont="1" applyFill="1" applyBorder="1" applyAlignment="1">
      <alignment horizontal="center" vertical="top" wrapText="1"/>
    </xf>
    <xf numFmtId="0" fontId="14" fillId="4" borderId="6"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11" xfId="0" applyFont="1" applyFill="1" applyBorder="1" applyAlignment="1">
      <alignment horizontal="center" vertical="center" wrapText="1"/>
    </xf>
    <xf numFmtId="0" fontId="7" fillId="0" borderId="2" xfId="0" applyFont="1" applyBorder="1" applyAlignment="1">
      <alignment horizontal="center" vertical="top" wrapText="1"/>
    </xf>
    <xf numFmtId="0" fontId="9" fillId="0" borderId="1" xfId="0" applyFont="1" applyBorder="1" applyAlignment="1" applyProtection="1">
      <alignment horizontal="center" vertical="top" wrapText="1"/>
      <protection hidden="1"/>
    </xf>
    <xf numFmtId="0" fontId="9" fillId="0" borderId="2" xfId="0" applyFont="1" applyBorder="1" applyAlignment="1" applyProtection="1">
      <alignment horizontal="center" vertical="top" wrapText="1"/>
      <protection hidden="1"/>
    </xf>
    <xf numFmtId="0" fontId="9" fillId="0" borderId="2" xfId="0" applyFont="1" applyBorder="1" applyAlignment="1" applyProtection="1">
      <alignment horizontal="center" vertical="center" wrapText="1"/>
      <protection hidden="1"/>
    </xf>
    <xf numFmtId="0" fontId="49" fillId="0" borderId="2" xfId="0" applyFont="1" applyBorder="1" applyAlignment="1" applyProtection="1">
      <alignment horizontal="center" vertical="top" wrapText="1"/>
      <protection hidden="1"/>
    </xf>
    <xf numFmtId="0" fontId="49" fillId="0" borderId="3" xfId="0" applyFont="1" applyBorder="1" applyAlignment="1" applyProtection="1">
      <alignment horizontal="center" vertical="top" wrapText="1"/>
      <protection hidden="1"/>
    </xf>
    <xf numFmtId="0" fontId="9" fillId="0" borderId="1" xfId="0" applyFont="1" applyBorder="1" applyAlignment="1" applyProtection="1">
      <alignment horizontal="center" vertical="top" wrapText="1"/>
      <protection locked="0"/>
    </xf>
    <xf numFmtId="0" fontId="49" fillId="0" borderId="2" xfId="0" applyFont="1" applyBorder="1" applyAlignment="1" applyProtection="1">
      <alignment horizontal="center" vertical="top" wrapText="1"/>
      <protection locked="0"/>
    </xf>
    <xf numFmtId="0" fontId="49" fillId="0" borderId="3" xfId="0" applyFont="1" applyBorder="1" applyAlignment="1" applyProtection="1">
      <alignment horizontal="center" vertical="top" wrapText="1"/>
      <protection locked="0"/>
    </xf>
    <xf numFmtId="0" fontId="11" fillId="0" borderId="1"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2" borderId="2" xfId="0" applyFont="1" applyFill="1" applyBorder="1" applyAlignment="1" applyProtection="1">
      <alignment horizontal="center" vertical="center" wrapText="1"/>
      <protection hidden="1"/>
    </xf>
    <xf numFmtId="0" fontId="13" fillId="3" borderId="1" xfId="0" applyFont="1" applyFill="1" applyBorder="1" applyAlignment="1">
      <alignment horizontal="center" vertical="top" wrapText="1"/>
    </xf>
    <xf numFmtId="0" fontId="13" fillId="3" borderId="2" xfId="0" applyFont="1" applyFill="1" applyBorder="1" applyAlignment="1">
      <alignment horizontal="center" vertical="top" wrapText="1"/>
    </xf>
    <xf numFmtId="0" fontId="13" fillId="3" borderId="3" xfId="0" applyFont="1" applyFill="1" applyBorder="1" applyAlignment="1">
      <alignment horizontal="center" vertical="top"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top"/>
    </xf>
    <xf numFmtId="0" fontId="8" fillId="3" borderId="2" xfId="0" applyFont="1" applyFill="1" applyBorder="1" applyAlignment="1">
      <alignment horizontal="center" vertical="top"/>
    </xf>
    <xf numFmtId="0" fontId="8" fillId="3" borderId="3" xfId="0" applyFont="1" applyFill="1" applyBorder="1" applyAlignment="1">
      <alignment horizontal="center" vertical="top"/>
    </xf>
    <xf numFmtId="9" fontId="14" fillId="4" borderId="6" xfId="0" applyNumberFormat="1" applyFont="1" applyFill="1" applyBorder="1" applyAlignment="1">
      <alignment horizontal="center" vertical="center"/>
    </xf>
    <xf numFmtId="9" fontId="50" fillId="4" borderId="6" xfId="0" applyNumberFormat="1" applyFont="1" applyFill="1" applyBorder="1" applyAlignment="1">
      <alignment horizontal="center" vertical="center"/>
    </xf>
    <xf numFmtId="9" fontId="50" fillId="4" borderId="7" xfId="0" applyNumberFormat="1" applyFont="1" applyFill="1" applyBorder="1" applyAlignment="1">
      <alignment horizontal="center" vertical="center"/>
    </xf>
    <xf numFmtId="9" fontId="14" fillId="4" borderId="8" xfId="0" applyNumberFormat="1" applyFont="1" applyFill="1" applyBorder="1" applyAlignment="1">
      <alignment horizontal="center" vertical="center"/>
    </xf>
    <xf numFmtId="9" fontId="14" fillId="4" borderId="0" xfId="0" applyNumberFormat="1" applyFont="1" applyFill="1" applyAlignment="1">
      <alignment horizontal="center" vertical="center"/>
    </xf>
    <xf numFmtId="9" fontId="50" fillId="4" borderId="0" xfId="0" applyNumberFormat="1" applyFont="1" applyFill="1" applyAlignment="1">
      <alignment horizontal="center" vertical="center"/>
    </xf>
    <xf numFmtId="9" fontId="50" fillId="4" borderId="9" xfId="0" applyNumberFormat="1" applyFont="1" applyFill="1" applyBorder="1" applyAlignment="1">
      <alignment horizontal="center" vertical="center"/>
    </xf>
    <xf numFmtId="9" fontId="14" fillId="4" borderId="10" xfId="0" applyNumberFormat="1" applyFont="1" applyFill="1" applyBorder="1" applyAlignment="1">
      <alignment horizontal="center" vertical="center"/>
    </xf>
    <xf numFmtId="9" fontId="14" fillId="4" borderId="11" xfId="0" applyNumberFormat="1" applyFont="1" applyFill="1" applyBorder="1" applyAlignment="1">
      <alignment horizontal="center" vertical="center"/>
    </xf>
    <xf numFmtId="9" fontId="50" fillId="4" borderId="11" xfId="0" applyNumberFormat="1" applyFont="1" applyFill="1" applyBorder="1" applyAlignment="1">
      <alignment horizontal="center" vertical="center"/>
    </xf>
    <xf numFmtId="9" fontId="50" fillId="4" borderId="12" xfId="0" applyNumberFormat="1" applyFont="1" applyFill="1" applyBorder="1" applyAlignment="1">
      <alignment horizontal="center" vertical="center"/>
    </xf>
    <xf numFmtId="0" fontId="17" fillId="6" borderId="11" xfId="0" applyFont="1" applyFill="1" applyBorder="1" applyAlignment="1">
      <alignment horizontal="center" vertical="top"/>
    </xf>
    <xf numFmtId="0" fontId="17" fillId="6" borderId="11"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1" xfId="0" applyFont="1" applyFill="1" applyBorder="1" applyAlignment="1">
      <alignment horizontal="center" vertical="top"/>
    </xf>
    <xf numFmtId="0" fontId="18" fillId="4" borderId="2" xfId="0" applyFont="1" applyFill="1" applyBorder="1" applyAlignment="1">
      <alignment horizontal="center" vertical="top"/>
    </xf>
    <xf numFmtId="0" fontId="18" fillId="4" borderId="3" xfId="0" applyFont="1" applyFill="1" applyBorder="1" applyAlignment="1">
      <alignment horizontal="center" vertical="top"/>
    </xf>
    <xf numFmtId="0" fontId="49" fillId="0" borderId="4" xfId="0" applyFont="1" applyFill="1" applyBorder="1" applyAlignment="1" applyProtection="1">
      <alignment horizontal="center" vertical="top" wrapText="1"/>
      <protection locked="0"/>
    </xf>
    <xf numFmtId="0" fontId="58" fillId="0" borderId="2" xfId="0" applyFont="1" applyBorder="1" applyAlignment="1">
      <alignment horizontal="center" vertical="top"/>
    </xf>
    <xf numFmtId="0" fontId="8" fillId="0" borderId="2" xfId="0" applyFont="1" applyFill="1" applyBorder="1" applyAlignment="1">
      <alignment horizontal="center" vertical="top"/>
    </xf>
    <xf numFmtId="0" fontId="8" fillId="0" borderId="3" xfId="0" applyFont="1" applyFill="1" applyBorder="1" applyAlignment="1">
      <alignment horizontal="center" vertical="top"/>
    </xf>
    <xf numFmtId="0" fontId="8" fillId="7" borderId="2" xfId="0" applyFont="1" applyFill="1" applyBorder="1" applyAlignment="1" applyProtection="1">
      <alignment horizontal="center" vertical="top"/>
      <protection locked="0"/>
    </xf>
    <xf numFmtId="0" fontId="8" fillId="7" borderId="3" xfId="0" applyFont="1" applyFill="1" applyBorder="1" applyAlignment="1" applyProtection="1">
      <alignment horizontal="center" vertical="top"/>
      <protection locked="0"/>
    </xf>
    <xf numFmtId="0" fontId="59" fillId="0" borderId="4" xfId="0" applyFont="1" applyBorder="1" applyAlignment="1" applyProtection="1">
      <alignment horizontal="center" vertical="top" wrapText="1"/>
      <protection hidden="1"/>
    </xf>
    <xf numFmtId="0" fontId="49" fillId="0" borderId="4" xfId="0" applyFont="1" applyFill="1" applyBorder="1" applyAlignment="1" applyProtection="1">
      <alignment horizontal="center" vertical="top" wrapText="1"/>
      <protection hidden="1"/>
    </xf>
    <xf numFmtId="0" fontId="52" fillId="0" borderId="4" xfId="0" applyFont="1" applyFill="1" applyBorder="1" applyAlignment="1" applyProtection="1">
      <alignment horizontal="center" vertical="top" wrapText="1"/>
      <protection locked="0"/>
    </xf>
    <xf numFmtId="0" fontId="11" fillId="0" borderId="2" xfId="0" applyFont="1" applyBorder="1" applyAlignment="1" applyProtection="1">
      <alignment horizontal="left" vertical="top" wrapText="1"/>
      <protection hidden="1"/>
    </xf>
    <xf numFmtId="0" fontId="47" fillId="0" borderId="2" xfId="0" applyFont="1" applyFill="1" applyBorder="1" applyAlignment="1" applyProtection="1">
      <alignment horizontal="left" vertical="top" wrapText="1"/>
      <protection hidden="1"/>
    </xf>
    <xf numFmtId="0" fontId="47" fillId="0" borderId="3" xfId="0" applyFont="1" applyFill="1" applyBorder="1" applyAlignment="1" applyProtection="1">
      <alignment horizontal="left" vertical="top" wrapText="1"/>
      <protection hidden="1"/>
    </xf>
    <xf numFmtId="0" fontId="60" fillId="2" borderId="6" xfId="0" applyFont="1" applyFill="1" applyBorder="1" applyAlignment="1" applyProtection="1">
      <alignment horizontal="center" vertical="center" wrapText="1"/>
      <protection hidden="1"/>
    </xf>
    <xf numFmtId="0" fontId="8" fillId="0" borderId="6" xfId="0" applyFont="1" applyFill="1" applyBorder="1" applyAlignment="1" applyProtection="1">
      <alignment horizontal="center" vertical="center" wrapText="1"/>
      <protection hidden="1"/>
    </xf>
    <xf numFmtId="0" fontId="58" fillId="3" borderId="4" xfId="0" applyFont="1" applyFill="1" applyBorder="1" applyAlignment="1">
      <alignment horizontal="center" vertical="top"/>
    </xf>
    <xf numFmtId="0" fontId="8" fillId="0" borderId="4" xfId="0" applyFont="1" applyFill="1" applyBorder="1" applyAlignment="1">
      <alignment horizontal="center" vertical="top"/>
    </xf>
    <xf numFmtId="0" fontId="61" fillId="4" borderId="6"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7" xfId="0" applyFont="1" applyFill="1" applyBorder="1" applyAlignment="1">
      <alignment horizontal="center" vertical="center"/>
    </xf>
    <xf numFmtId="0" fontId="61" fillId="4" borderId="0" xfId="0" applyFont="1" applyFill="1" applyAlignment="1">
      <alignment horizontal="center" vertical="center"/>
    </xf>
    <xf numFmtId="0" fontId="50" fillId="0" borderId="0" xfId="0" applyFont="1" applyFill="1" applyAlignment="1">
      <alignment horizontal="center" vertical="center"/>
    </xf>
    <xf numFmtId="0" fontId="50" fillId="0" borderId="9" xfId="0" applyFont="1" applyFill="1" applyBorder="1" applyAlignment="1">
      <alignment horizontal="center" vertical="center"/>
    </xf>
    <xf numFmtId="0" fontId="61" fillId="4" borderId="11" xfId="0" applyFont="1" applyFill="1" applyBorder="1" applyAlignment="1">
      <alignment horizontal="center" vertical="center"/>
    </xf>
    <xf numFmtId="0" fontId="50" fillId="0" borderId="11" xfId="0" applyFont="1" applyFill="1" applyBorder="1" applyAlignment="1">
      <alignment horizontal="center" vertical="center"/>
    </xf>
    <xf numFmtId="0" fontId="50" fillId="0" borderId="12" xfId="0" applyFont="1" applyFill="1" applyBorder="1" applyAlignment="1">
      <alignment horizontal="center" vertical="center"/>
    </xf>
    <xf numFmtId="0" fontId="27" fillId="2" borderId="2"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11" fillId="0" borderId="4" xfId="0" applyFont="1" applyBorder="1" applyAlignment="1" applyProtection="1">
      <alignment horizontal="left" vertical="top" wrapText="1"/>
      <protection hidden="1"/>
    </xf>
    <xf numFmtId="0" fontId="47" fillId="0" borderId="4" xfId="0" applyFont="1" applyFill="1" applyBorder="1" applyAlignment="1" applyProtection="1">
      <alignment horizontal="left" vertical="top" wrapText="1"/>
      <protection hidden="1"/>
    </xf>
    <xf numFmtId="0" fontId="52" fillId="0" borderId="2" xfId="0" applyFont="1" applyFill="1" applyBorder="1" applyAlignment="1" applyProtection="1">
      <alignment horizontal="center" vertical="top" wrapText="1"/>
      <protection locked="0"/>
    </xf>
    <xf numFmtId="0" fontId="52" fillId="0" borderId="3" xfId="0" applyFont="1" applyFill="1" applyBorder="1" applyAlignment="1" applyProtection="1">
      <alignment horizontal="center" vertical="top" wrapText="1"/>
      <protection locked="0"/>
    </xf>
    <xf numFmtId="0" fontId="52" fillId="0" borderId="2" xfId="0" applyFont="1" applyFill="1" applyBorder="1" applyAlignment="1" applyProtection="1">
      <alignment horizontal="left" vertical="top" wrapText="1"/>
      <protection locked="0"/>
    </xf>
    <xf numFmtId="0" fontId="52" fillId="0" borderId="3" xfId="0" applyFont="1" applyFill="1" applyBorder="1" applyAlignment="1" applyProtection="1">
      <alignment horizontal="left" vertical="top" wrapText="1"/>
      <protection locked="0"/>
    </xf>
    <xf numFmtId="0" fontId="38" fillId="4" borderId="2" xfId="0" applyFont="1" applyFill="1" applyBorder="1" applyAlignment="1">
      <alignment horizontal="center" vertical="top" wrapText="1"/>
    </xf>
    <xf numFmtId="0" fontId="62" fillId="4" borderId="2" xfId="0" applyFont="1" applyFill="1" applyBorder="1" applyAlignment="1">
      <alignment horizontal="center" vertical="top" wrapText="1"/>
    </xf>
    <xf numFmtId="0" fontId="57" fillId="6" borderId="2" xfId="0" applyFont="1" applyFill="1" applyBorder="1" applyAlignment="1">
      <alignment horizontal="center" vertical="top"/>
    </xf>
    <xf numFmtId="0" fontId="38" fillId="4" borderId="2" xfId="0" applyFont="1" applyFill="1" applyBorder="1" applyAlignment="1">
      <alignment horizontal="center" vertical="center" wrapText="1"/>
    </xf>
    <xf numFmtId="0" fontId="52" fillId="0" borderId="4" xfId="0" applyFont="1" applyFill="1" applyBorder="1" applyAlignment="1" applyProtection="1">
      <alignment horizontal="left" vertical="top" wrapText="1"/>
      <protection locked="0"/>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47" fillId="0" borderId="6"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47" fillId="0" borderId="0" xfId="0" applyFont="1" applyFill="1" applyAlignment="1">
      <alignment horizontal="center" vertical="center" wrapText="1"/>
    </xf>
    <xf numFmtId="0" fontId="13" fillId="0" borderId="11" xfId="0" applyFont="1" applyBorder="1" applyAlignment="1">
      <alignment horizontal="center" vertical="top"/>
    </xf>
    <xf numFmtId="0" fontId="27" fillId="0" borderId="11" xfId="0" applyFont="1" applyBorder="1" applyAlignment="1">
      <alignment horizontal="center" vertical="top"/>
    </xf>
    <xf numFmtId="0" fontId="13" fillId="0" borderId="12" xfId="0" applyFont="1" applyBorder="1" applyAlignment="1">
      <alignment horizontal="center" vertical="top"/>
    </xf>
    <xf numFmtId="0" fontId="18" fillId="4" borderId="4" xfId="0" applyFont="1" applyFill="1" applyBorder="1" applyAlignment="1">
      <alignment horizontal="center" vertical="top" wrapText="1"/>
    </xf>
    <xf numFmtId="0" fontId="38" fillId="4" borderId="4" xfId="0" applyFont="1" applyFill="1" applyBorder="1" applyAlignment="1">
      <alignment horizontal="center" vertical="top" wrapText="1"/>
    </xf>
    <xf numFmtId="0" fontId="20" fillId="4" borderId="2" xfId="0" applyFont="1" applyFill="1" applyBorder="1" applyAlignment="1">
      <alignment horizontal="center" vertical="center" wrapText="1"/>
    </xf>
    <xf numFmtId="0" fontId="0" fillId="0" borderId="2" xfId="0" applyBorder="1" applyAlignment="1">
      <alignment wrapText="1"/>
    </xf>
    <xf numFmtId="0" fontId="62" fillId="4" borderId="2" xfId="0" applyFont="1" applyFill="1" applyBorder="1" applyAlignment="1">
      <alignment horizontal="left" vertical="center" wrapText="1"/>
    </xf>
    <xf numFmtId="0" fontId="22" fillId="4" borderId="10" xfId="0" applyFont="1" applyFill="1" applyBorder="1" applyAlignment="1">
      <alignment horizontal="center" vertical="top" wrapText="1"/>
    </xf>
    <xf numFmtId="0" fontId="22" fillId="4" borderId="11" xfId="0" applyFont="1" applyFill="1" applyBorder="1" applyAlignment="1">
      <alignment horizontal="center" vertical="top" wrapText="1"/>
    </xf>
    <xf numFmtId="0" fontId="62" fillId="4" borderId="11" xfId="0" applyFont="1" applyFill="1" applyBorder="1" applyAlignment="1">
      <alignment horizontal="center" vertical="top" wrapText="1"/>
    </xf>
    <xf numFmtId="0" fontId="22" fillId="4" borderId="12" xfId="0" applyFont="1" applyFill="1" applyBorder="1" applyAlignment="1">
      <alignment horizontal="center" vertical="top" wrapText="1"/>
    </xf>
    <xf numFmtId="0" fontId="18" fillId="4" borderId="2" xfId="0" applyFont="1" applyFill="1" applyBorder="1" applyAlignment="1">
      <alignment horizontal="center" wrapText="1"/>
    </xf>
    <xf numFmtId="0" fontId="38" fillId="4" borderId="2" xfId="0" applyFont="1" applyFill="1" applyBorder="1" applyAlignment="1">
      <alignment horizontal="center" wrapText="1"/>
    </xf>
    <xf numFmtId="0" fontId="18" fillId="4" borderId="3" xfId="0" applyFont="1" applyFill="1" applyBorder="1" applyAlignment="1">
      <alignment horizontal="center" wrapText="1"/>
    </xf>
    <xf numFmtId="0" fontId="18" fillId="4" borderId="1" xfId="0" applyFont="1" applyFill="1" applyBorder="1" applyAlignment="1" applyProtection="1">
      <alignment horizontal="center" vertical="top" wrapText="1"/>
    </xf>
    <xf numFmtId="0" fontId="5" fillId="4" borderId="2" xfId="0" applyFont="1" applyFill="1" applyBorder="1" applyAlignment="1" applyProtection="1">
      <alignment horizontal="center" vertical="top" wrapText="1"/>
    </xf>
    <xf numFmtId="0" fontId="5" fillId="4" borderId="2" xfId="0" applyFont="1" applyFill="1" applyBorder="1" applyAlignment="1" applyProtection="1">
      <alignment horizontal="center" vertical="center" wrapText="1"/>
    </xf>
    <xf numFmtId="0" fontId="0" fillId="4" borderId="2" xfId="0" applyFont="1" applyFill="1" applyBorder="1" applyAlignment="1" applyProtection="1">
      <alignment horizontal="center" vertical="top" wrapText="1"/>
    </xf>
    <xf numFmtId="0" fontId="5" fillId="4" borderId="3" xfId="0" applyFont="1" applyFill="1" applyBorder="1" applyAlignment="1" applyProtection="1">
      <alignment horizontal="center" vertical="top" wrapText="1"/>
    </xf>
    <xf numFmtId="0" fontId="18" fillId="4" borderId="1" xfId="0" applyFont="1" applyFill="1" applyBorder="1" applyAlignment="1" applyProtection="1">
      <alignment horizontal="center" wrapText="1"/>
    </xf>
    <xf numFmtId="0" fontId="18" fillId="4" borderId="2" xfId="0" applyFont="1" applyFill="1" applyBorder="1" applyAlignment="1" applyProtection="1">
      <alignment horizontal="center" wrapText="1"/>
    </xf>
    <xf numFmtId="0" fontId="38" fillId="4" borderId="2" xfId="0" applyFont="1" applyFill="1" applyBorder="1" applyAlignment="1" applyProtection="1">
      <alignment horizontal="center" wrapText="1"/>
    </xf>
    <xf numFmtId="0" fontId="18" fillId="4" borderId="3" xfId="0" applyFont="1" applyFill="1" applyBorder="1" applyAlignment="1" applyProtection="1">
      <alignment horizontal="center" wrapText="1"/>
    </xf>
    <xf numFmtId="0" fontId="57" fillId="6" borderId="2" xfId="0" applyFont="1" applyFill="1" applyBorder="1" applyAlignment="1" applyProtection="1">
      <alignment horizontal="center" vertical="top"/>
    </xf>
    <xf numFmtId="0" fontId="18" fillId="4" borderId="2" xfId="0" applyFont="1" applyFill="1" applyBorder="1" applyAlignment="1" applyProtection="1">
      <alignment horizontal="center" vertical="top" wrapText="1"/>
    </xf>
    <xf numFmtId="0" fontId="38" fillId="4" borderId="2" xfId="0" applyFont="1" applyFill="1" applyBorder="1" applyAlignment="1" applyProtection="1">
      <alignment horizontal="center" vertical="top" wrapText="1"/>
    </xf>
    <xf numFmtId="0" fontId="18" fillId="4" borderId="3" xfId="0" applyFont="1" applyFill="1" applyBorder="1" applyAlignment="1" applyProtection="1">
      <alignment horizontal="center" vertical="top" wrapText="1"/>
    </xf>
    <xf numFmtId="0" fontId="22" fillId="4" borderId="1" xfId="0" applyFont="1" applyFill="1" applyBorder="1" applyAlignment="1" applyProtection="1">
      <alignment horizontal="center" vertical="center" wrapText="1"/>
    </xf>
    <xf numFmtId="0" fontId="22" fillId="4" borderId="2" xfId="0" applyFont="1" applyFill="1" applyBorder="1" applyAlignment="1" applyProtection="1">
      <alignment horizontal="center" vertical="center" wrapText="1"/>
    </xf>
    <xf numFmtId="0" fontId="62" fillId="4" borderId="2"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9" fontId="67" fillId="0" borderId="13" xfId="0" applyNumberFormat="1" applyFont="1" applyBorder="1" applyAlignment="1">
      <alignment horizontal="center" vertical="center" wrapText="1"/>
    </xf>
    <xf numFmtId="9" fontId="67" fillId="0" borderId="15" xfId="0" applyNumberFormat="1" applyFont="1" applyBorder="1" applyAlignment="1">
      <alignment horizontal="center" vertical="center" wrapText="1"/>
    </xf>
    <xf numFmtId="0" fontId="20" fillId="3" borderId="0" xfId="0" applyFont="1" applyFill="1" applyBorder="1" applyAlignment="1">
      <alignment horizontal="center" vertical="center"/>
    </xf>
    <xf numFmtId="0" fontId="3" fillId="5" borderId="4" xfId="0" applyFont="1" applyFill="1" applyBorder="1" applyAlignment="1">
      <alignment horizontal="center" vertical="center"/>
    </xf>
    <xf numFmtId="9" fontId="20" fillId="15" borderId="4" xfId="0" applyNumberFormat="1" applyFont="1" applyFill="1" applyBorder="1" applyAlignment="1">
      <alignment horizontal="center" vertical="center"/>
    </xf>
    <xf numFmtId="9" fontId="20" fillId="15" borderId="4" xfId="1" applyFont="1" applyFill="1" applyBorder="1" applyAlignment="1">
      <alignment horizontal="center" vertical="center"/>
    </xf>
    <xf numFmtId="0" fontId="20" fillId="0" borderId="0" xfId="0" applyFont="1" applyFill="1" applyBorder="1" applyAlignment="1">
      <alignment horizontal="center" vertical="center"/>
    </xf>
    <xf numFmtId="9" fontId="63" fillId="3" borderId="31" xfId="1" applyFont="1" applyFill="1" applyBorder="1" applyAlignment="1">
      <alignment horizontal="center" vertical="center" wrapText="1"/>
    </xf>
    <xf numFmtId="9" fontId="63" fillId="3" borderId="16" xfId="1" applyFont="1" applyFill="1" applyBorder="1" applyAlignment="1">
      <alignment horizontal="center" vertical="center" wrapText="1"/>
    </xf>
    <xf numFmtId="9" fontId="63" fillId="3" borderId="22" xfId="1" applyFont="1" applyFill="1" applyBorder="1" applyAlignment="1">
      <alignment horizontal="center" vertical="center" wrapText="1"/>
    </xf>
    <xf numFmtId="0" fontId="3" fillId="0" borderId="0" xfId="0" applyFont="1" applyFill="1" applyAlignment="1">
      <alignment horizontal="left" vertical="center"/>
    </xf>
    <xf numFmtId="0" fontId="6" fillId="0" borderId="0" xfId="0" applyFont="1" applyFill="1" applyAlignment="1">
      <alignment horizontal="center" vertical="top"/>
    </xf>
  </cellXfs>
  <cellStyles count="2">
    <cellStyle name="Normal" xfId="0" builtinId="0"/>
    <cellStyle name="Per cent" xfId="1" builtinId="5"/>
  </cellStyles>
  <dxfs count="4">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335070</xdr:colOff>
      <xdr:row>2</xdr:row>
      <xdr:rowOff>231322</xdr:rowOff>
    </xdr:from>
    <xdr:to>
      <xdr:col>6</xdr:col>
      <xdr:colOff>802823</xdr:colOff>
      <xdr:row>11</xdr:row>
      <xdr:rowOff>81643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51606" y="1469572"/>
          <a:ext cx="2862610" cy="2911928"/>
        </a:xfrm>
        <a:prstGeom prst="rect">
          <a:avLst/>
        </a:prstGeom>
      </xdr:spPr>
    </xdr:pic>
    <xdr:clientData/>
  </xdr:twoCellAnchor>
  <xdr:twoCellAnchor editAs="oneCell">
    <xdr:from>
      <xdr:col>0</xdr:col>
      <xdr:colOff>136071</xdr:colOff>
      <xdr:row>2</xdr:row>
      <xdr:rowOff>272143</xdr:rowOff>
    </xdr:from>
    <xdr:to>
      <xdr:col>2</xdr:col>
      <xdr:colOff>462643</xdr:colOff>
      <xdr:row>11</xdr:row>
      <xdr:rowOff>208752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071" y="1510393"/>
          <a:ext cx="3633108" cy="2998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612322</xdr:colOff>
      <xdr:row>2</xdr:row>
      <xdr:rowOff>231322</xdr:rowOff>
    </xdr:from>
    <xdr:to>
      <xdr:col>6</xdr:col>
      <xdr:colOff>995368</xdr:colOff>
      <xdr:row>10</xdr:row>
      <xdr:rowOff>136071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1143" y="1102179"/>
          <a:ext cx="3322189" cy="2626178"/>
        </a:xfrm>
        <a:prstGeom prst="rect">
          <a:avLst/>
        </a:prstGeom>
      </xdr:spPr>
    </xdr:pic>
    <xdr:clientData/>
  </xdr:twoCellAnchor>
  <xdr:twoCellAnchor editAs="oneCell">
    <xdr:from>
      <xdr:col>0</xdr:col>
      <xdr:colOff>136071</xdr:colOff>
      <xdr:row>2</xdr:row>
      <xdr:rowOff>272143</xdr:rowOff>
    </xdr:from>
    <xdr:to>
      <xdr:col>1</xdr:col>
      <xdr:colOff>3129643</xdr:colOff>
      <xdr:row>11</xdr:row>
      <xdr:rowOff>54429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071" y="1143000"/>
          <a:ext cx="4014108" cy="28438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612322</xdr:colOff>
      <xdr:row>2</xdr:row>
      <xdr:rowOff>231322</xdr:rowOff>
    </xdr:from>
    <xdr:to>
      <xdr:col>6</xdr:col>
      <xdr:colOff>309568</xdr:colOff>
      <xdr:row>11</xdr:row>
      <xdr:rowOff>204107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7393" y="1102179"/>
          <a:ext cx="3330354" cy="3034392"/>
        </a:xfrm>
        <a:prstGeom prst="rect">
          <a:avLst/>
        </a:prstGeom>
      </xdr:spPr>
    </xdr:pic>
    <xdr:clientData/>
  </xdr:twoCellAnchor>
  <xdr:twoCellAnchor editAs="oneCell">
    <xdr:from>
      <xdr:col>0</xdr:col>
      <xdr:colOff>136071</xdr:colOff>
      <xdr:row>2</xdr:row>
      <xdr:rowOff>272142</xdr:rowOff>
    </xdr:from>
    <xdr:to>
      <xdr:col>2</xdr:col>
      <xdr:colOff>767443</xdr:colOff>
      <xdr:row>11</xdr:row>
      <xdr:rowOff>108856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071" y="1142999"/>
          <a:ext cx="4019551" cy="2898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612322</xdr:colOff>
      <xdr:row>2</xdr:row>
      <xdr:rowOff>231322</xdr:rowOff>
    </xdr:from>
    <xdr:to>
      <xdr:col>6</xdr:col>
      <xdr:colOff>452443</xdr:colOff>
      <xdr:row>11</xdr:row>
      <xdr:rowOff>176893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0643" y="1469572"/>
          <a:ext cx="3323550" cy="3007178"/>
        </a:xfrm>
        <a:prstGeom prst="rect">
          <a:avLst/>
        </a:prstGeom>
      </xdr:spPr>
    </xdr:pic>
    <xdr:clientData/>
  </xdr:twoCellAnchor>
  <xdr:twoCellAnchor editAs="oneCell">
    <xdr:from>
      <xdr:col>0</xdr:col>
      <xdr:colOff>136071</xdr:colOff>
      <xdr:row>2</xdr:row>
      <xdr:rowOff>272142</xdr:rowOff>
    </xdr:from>
    <xdr:to>
      <xdr:col>2</xdr:col>
      <xdr:colOff>1062718</xdr:colOff>
      <xdr:row>11</xdr:row>
      <xdr:rowOff>244929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071" y="1510392"/>
          <a:ext cx="4015468" cy="30343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apple/Downloads/Summary%20and%20Table%20of%20Conten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Table of Conten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K943"/>
  <sheetViews>
    <sheetView tabSelected="1" zoomScale="142" workbookViewId="0">
      <selection activeCell="J11" sqref="J11"/>
    </sheetView>
  </sheetViews>
  <sheetFormatPr baseColWidth="10" defaultColWidth="8.83203125" defaultRowHeight="15"/>
  <cols>
    <col min="1" max="1" width="9.1640625" style="260"/>
    <col min="2" max="2" width="14.33203125" style="56" customWidth="1"/>
    <col min="3" max="3" width="14.5" style="56" customWidth="1"/>
    <col min="4" max="4" width="21" style="56" bestFit="1" customWidth="1"/>
    <col min="5" max="5" width="15" style="56" customWidth="1"/>
    <col min="6" max="6" width="15.33203125" style="56" customWidth="1"/>
    <col min="7" max="8" width="11.33203125" customWidth="1"/>
    <col min="10" max="10" width="12.5" style="868" customWidth="1"/>
    <col min="11" max="11" width="9.1640625" style="533"/>
    <col min="12" max="37" width="9.1640625" style="187"/>
  </cols>
  <sheetData>
    <row r="1" spans="2:10" ht="21">
      <c r="B1" s="260"/>
      <c r="C1" s="545" t="s">
        <v>3513</v>
      </c>
      <c r="D1" s="545"/>
      <c r="E1" s="545"/>
      <c r="F1" s="545"/>
      <c r="G1" s="187"/>
      <c r="H1" s="187"/>
      <c r="I1" s="187"/>
      <c r="J1" s="864"/>
    </row>
    <row r="2" spans="2:10" ht="16" thickBot="1">
      <c r="B2" s="260"/>
      <c r="C2" s="260"/>
      <c r="D2" s="260"/>
      <c r="E2" s="260"/>
      <c r="F2" s="260"/>
      <c r="G2" s="187"/>
      <c r="H2" s="187"/>
      <c r="I2" s="187"/>
      <c r="J2" s="864"/>
    </row>
    <row r="3" spans="2:10">
      <c r="B3" s="260"/>
      <c r="C3" s="546" t="s">
        <v>3496</v>
      </c>
      <c r="D3" s="547"/>
      <c r="E3" s="547"/>
      <c r="F3" s="548"/>
      <c r="G3" s="187"/>
      <c r="H3" s="187"/>
      <c r="I3" s="187"/>
      <c r="J3" s="864"/>
    </row>
    <row r="4" spans="2:10" ht="30" customHeight="1">
      <c r="B4" s="260"/>
      <c r="C4" s="543" t="s">
        <v>3497</v>
      </c>
      <c r="D4" s="528" t="s">
        <v>3515</v>
      </c>
      <c r="E4" s="564" t="s">
        <v>3498</v>
      </c>
      <c r="F4" s="565"/>
      <c r="G4" s="187"/>
      <c r="H4" s="187"/>
      <c r="I4" s="187"/>
      <c r="J4" s="864"/>
    </row>
    <row r="5" spans="2:10" ht="37">
      <c r="B5" s="260"/>
      <c r="C5" s="863">
        <f>OPD_Final!F19</f>
        <v>1</v>
      </c>
      <c r="D5" s="863">
        <f>PW_Final!D19</f>
        <v>1</v>
      </c>
      <c r="E5" s="566">
        <f>(OPD_Final!B747+SNCU_Final!B798+PW_Final!B673+'NRC_ Final'!B682)/('NRC_ Final'!C682+PW_Final!C673+SNCU_Final!C798+OPD_Final!C747)</f>
        <v>1</v>
      </c>
      <c r="F5" s="567"/>
      <c r="G5" s="187"/>
      <c r="H5" s="187"/>
      <c r="I5" s="187"/>
      <c r="J5" s="864"/>
    </row>
    <row r="6" spans="2:10" ht="15" customHeight="1">
      <c r="B6" s="260"/>
      <c r="C6" s="543" t="s">
        <v>3514</v>
      </c>
      <c r="D6" s="528" t="s">
        <v>3516</v>
      </c>
      <c r="E6" s="566"/>
      <c r="F6" s="567"/>
      <c r="G6" s="187"/>
      <c r="H6" s="187"/>
      <c r="I6" s="187"/>
      <c r="J6" s="864"/>
    </row>
    <row r="7" spans="2:10" ht="36.75" customHeight="1" thickBot="1">
      <c r="B7" s="260"/>
      <c r="C7" s="862">
        <f>SNCU_Final!D19</f>
        <v>1</v>
      </c>
      <c r="D7" s="862">
        <f>'NRC_ Final'!D19</f>
        <v>1</v>
      </c>
      <c r="E7" s="568"/>
      <c r="F7" s="569"/>
      <c r="G7" s="187"/>
      <c r="H7" s="187"/>
      <c r="I7" s="187"/>
      <c r="J7" s="864"/>
    </row>
    <row r="8" spans="2:10" ht="16" thickBot="1">
      <c r="B8" s="260"/>
      <c r="C8" s="260"/>
      <c r="D8" s="260"/>
      <c r="E8" s="260"/>
      <c r="F8" s="260"/>
      <c r="G8" s="187"/>
      <c r="H8" s="187"/>
      <c r="I8" s="187"/>
      <c r="J8" s="864"/>
    </row>
    <row r="9" spans="2:10">
      <c r="B9" s="260"/>
      <c r="C9" s="554" t="s">
        <v>3499</v>
      </c>
      <c r="D9" s="555"/>
      <c r="E9" s="555"/>
      <c r="F9" s="556"/>
      <c r="G9" s="534"/>
      <c r="H9" s="534"/>
      <c r="I9" s="187"/>
      <c r="J9" s="864"/>
    </row>
    <row r="10" spans="2:10" ht="16">
      <c r="B10" s="260"/>
      <c r="C10" s="527" t="s">
        <v>3521</v>
      </c>
      <c r="D10" s="528" t="s">
        <v>3500</v>
      </c>
      <c r="E10" s="528" t="s">
        <v>3501</v>
      </c>
      <c r="F10" s="529" t="s">
        <v>3502</v>
      </c>
      <c r="G10" s="534"/>
      <c r="H10" s="534"/>
      <c r="I10" s="187"/>
      <c r="J10" s="864"/>
    </row>
    <row r="11" spans="2:10" ht="37">
      <c r="B11" s="260"/>
      <c r="C11" s="535">
        <f>(OPD_Final!H52+SNCU_Final!H52+PW_Final!H50+'NRC_ Final'!H53)/('NRC_ Final'!I53+PW_Final!I50+SNCU_Final!I52+OPD_Final!I52)</f>
        <v>1</v>
      </c>
      <c r="D11" s="536">
        <f>(OPD_Final!H116+SNCU_Final!H114+PW_Final!H113+'NRC_ Final'!H117)/('NRC_ Final'!I117+PW_Final!I113+SNCU_Final!I114+OPD_Final!I116)</f>
        <v>1</v>
      </c>
      <c r="E11" s="536">
        <f>(OPD_Final!H182+SNCU_Final!H167+PW_Final!H174+'NRC_ Final'!H172)/('NRC_ Final'!I172+PW_Final!I174+SNCU_Final!I167+OPD_Final!I182)</f>
        <v>1</v>
      </c>
      <c r="F11" s="537">
        <f>(OPD_Final!H282+SNCU_Final!H248+PW_Final!H242+'NRC_ Final'!H249)/('NRC_ Final'!I249+PW_Final!I242+SNCU_Final!I248+OPD_Final!I282)</f>
        <v>1</v>
      </c>
      <c r="G11" s="538"/>
      <c r="H11" s="538"/>
      <c r="I11" s="187"/>
      <c r="J11" s="864"/>
    </row>
    <row r="12" spans="2:10" ht="24">
      <c r="B12" s="260"/>
      <c r="C12" s="557" t="s">
        <v>3503</v>
      </c>
      <c r="D12" s="558"/>
      <c r="E12" s="558"/>
      <c r="F12" s="559"/>
      <c r="G12" s="539"/>
      <c r="H12" s="539"/>
      <c r="I12" s="187"/>
      <c r="J12" s="864"/>
    </row>
    <row r="13" spans="2:10" ht="47">
      <c r="B13" s="260"/>
      <c r="C13" s="560">
        <f>(OPD_Final!B747+SNCU_Final!B798+PW_Final!B673+'NRC_ Final'!B682)/('NRC_ Final'!C682+PW_Final!C673+SNCU_Final!C798+OPD_Final!C747)</f>
        <v>1</v>
      </c>
      <c r="D13" s="561"/>
      <c r="E13" s="561"/>
      <c r="F13" s="562"/>
      <c r="G13" s="540"/>
      <c r="H13" s="540"/>
      <c r="I13" s="187"/>
      <c r="J13" s="864"/>
    </row>
    <row r="14" spans="2:10" ht="32">
      <c r="B14" s="260"/>
      <c r="C14" s="530" t="s">
        <v>3504</v>
      </c>
      <c r="D14" s="531" t="s">
        <v>19</v>
      </c>
      <c r="E14" s="531" t="s">
        <v>3505</v>
      </c>
      <c r="F14" s="532" t="s">
        <v>3506</v>
      </c>
      <c r="G14" s="534"/>
      <c r="H14" s="534"/>
      <c r="I14" s="187"/>
      <c r="J14" s="864"/>
    </row>
    <row r="15" spans="2:10" ht="38" thickBot="1">
      <c r="B15" s="260"/>
      <c r="C15" s="871">
        <f>(OPD_Final!H354+SNCU_Final!H322+PW_Final!H320+'NRC_ Final'!H332)/('NRC_ Final'!I332+PW_Final!I320+SNCU_Final!I322+OPD_Final!I354)</f>
        <v>1</v>
      </c>
      <c r="D15" s="869">
        <f>(OPD_Final!H578+SNCU_Final!H614+PW_Final!H516+'NRC_ Final'!H526)/('NRC_ Final'!I526+PW_Final!I516+SNCU_Final!I614+OPD_Final!I578)</f>
        <v>1</v>
      </c>
      <c r="E15" s="869">
        <f>(OPD_Final!H628+SNCU_Final!H678+PW_Final!H568+'NRC_ Final'!H578)/('NRC_ Final'!I578+PW_Final!I568+SNCU_Final!I678+OPD_Final!I628)</f>
        <v>1</v>
      </c>
      <c r="F15" s="870">
        <f>(OPD_Final!H697+SNCU_Final!H746+PW_Final!H637+'NRC_ Final'!H645)/('NRC_ Final'!I645+PW_Final!I637+SNCU_Final!I746+OPD_Final!I697)</f>
        <v>1</v>
      </c>
      <c r="G15" s="541"/>
      <c r="H15" s="541"/>
      <c r="I15" s="187"/>
      <c r="J15" s="864"/>
    </row>
    <row r="16" spans="2:10">
      <c r="B16" s="260"/>
      <c r="C16" s="260"/>
      <c r="D16" s="260"/>
      <c r="E16" s="260"/>
      <c r="F16" s="260"/>
      <c r="G16" s="260"/>
      <c r="H16" s="260"/>
      <c r="I16" s="187"/>
      <c r="J16" s="864"/>
    </row>
    <row r="17" spans="2:11" ht="16">
      <c r="B17" s="526" t="s">
        <v>3490</v>
      </c>
      <c r="C17" s="563" t="s">
        <v>3491</v>
      </c>
      <c r="D17" s="563"/>
      <c r="E17" s="563"/>
      <c r="F17" s="563"/>
      <c r="G17" s="563"/>
      <c r="H17" s="563"/>
      <c r="I17" s="563"/>
      <c r="J17" s="865" t="s">
        <v>3492</v>
      </c>
    </row>
    <row r="18" spans="2:11" ht="19">
      <c r="B18" s="550" t="s">
        <v>37</v>
      </c>
      <c r="C18" s="550"/>
      <c r="D18" s="550"/>
      <c r="E18" s="550"/>
      <c r="F18" s="550"/>
      <c r="G18" s="550"/>
      <c r="H18" s="550"/>
      <c r="I18" s="550"/>
      <c r="J18" s="550"/>
      <c r="K18" s="542"/>
    </row>
    <row r="19" spans="2:11" ht="16">
      <c r="B19" s="526" t="s">
        <v>38</v>
      </c>
      <c r="C19" s="549" t="s">
        <v>39</v>
      </c>
      <c r="D19" s="549"/>
      <c r="E19" s="549"/>
      <c r="F19" s="549"/>
      <c r="G19" s="549"/>
      <c r="H19" s="549"/>
      <c r="I19" s="549"/>
      <c r="J19" s="866">
        <f>(OPD_Final!H53+PW_Final!H51+'NRC_ Final'!H54)/('NRC_ Final'!I54+PW_Final!I51+OPD_Final!I53)</f>
        <v>1</v>
      </c>
    </row>
    <row r="20" spans="2:11" ht="16">
      <c r="B20" s="526" t="s">
        <v>90</v>
      </c>
      <c r="C20" s="549" t="s">
        <v>91</v>
      </c>
      <c r="D20" s="549"/>
      <c r="E20" s="549"/>
      <c r="F20" s="549"/>
      <c r="G20" s="549"/>
      <c r="H20" s="549"/>
      <c r="I20" s="549"/>
      <c r="J20" s="867">
        <f>(OPD_Final!H79+SNCU_Final!H72+PW_Final!H72+'NRC_ Final'!H73)/('NRC_ Final'!I73+PW_Final!I72+SNCU_Final!I72+OPD_Final!I79)</f>
        <v>1</v>
      </c>
    </row>
    <row r="21" spans="2:11" ht="16">
      <c r="B21" s="526" t="s">
        <v>103</v>
      </c>
      <c r="C21" s="549" t="s">
        <v>3507</v>
      </c>
      <c r="D21" s="549"/>
      <c r="E21" s="549"/>
      <c r="F21" s="549"/>
      <c r="G21" s="549"/>
      <c r="H21" s="549"/>
      <c r="I21" s="549"/>
      <c r="J21" s="867">
        <f>(OPD_Final!H86+SNCU_Final!H85+PW_Final!H83+'NRC_ Final'!H88)/('NRC_ Final'!I88+PW_Final!I83+SNCU_Final!I85+OPD_Final!I86)</f>
        <v>1</v>
      </c>
    </row>
    <row r="22" spans="2:11" ht="16">
      <c r="B22" s="526" t="s">
        <v>111</v>
      </c>
      <c r="C22" s="549" t="s">
        <v>112</v>
      </c>
      <c r="D22" s="549"/>
      <c r="E22" s="549"/>
      <c r="F22" s="549"/>
      <c r="G22" s="549"/>
      <c r="H22" s="549"/>
      <c r="I22" s="549"/>
      <c r="J22" s="867">
        <f>(OPD_Final!H90+SNCU_Final!H89+PW_Final!H88)/(PW_Final!I88+SNCU_Final!I89+OPD_Final!I90)</f>
        <v>1</v>
      </c>
    </row>
    <row r="23" spans="2:11" ht="16">
      <c r="B23" s="526" t="s">
        <v>139</v>
      </c>
      <c r="C23" s="549" t="s">
        <v>3518</v>
      </c>
      <c r="D23" s="549"/>
      <c r="E23" s="549"/>
      <c r="F23" s="549"/>
      <c r="G23" s="549"/>
      <c r="H23" s="549"/>
      <c r="I23" s="549"/>
      <c r="J23" s="867">
        <f>(OPD_Final!H104+PW_Final!H101+'NRC_ Final'!H105)/('NRC_ Final'!I105+PW_Final!I101+OPD_Final!I104)</f>
        <v>1</v>
      </c>
    </row>
    <row r="24" spans="2:11" ht="16">
      <c r="B24" s="526" t="s">
        <v>157</v>
      </c>
      <c r="C24" s="549" t="s">
        <v>158</v>
      </c>
      <c r="D24" s="549"/>
      <c r="E24" s="549"/>
      <c r="F24" s="549"/>
      <c r="G24" s="549"/>
      <c r="H24" s="549"/>
      <c r="I24" s="549"/>
      <c r="J24" s="867">
        <f>(OPD_Final!H113+PW_Final!H110+'NRC_ Final'!H114)/('NRC_ Final'!I114+PW_Final!I110+OPD_Final!I113)</f>
        <v>1</v>
      </c>
    </row>
    <row r="25" spans="2:11" ht="19">
      <c r="B25" s="550" t="s">
        <v>163</v>
      </c>
      <c r="C25" s="550"/>
      <c r="D25" s="550"/>
      <c r="E25" s="550"/>
      <c r="F25" s="550"/>
      <c r="G25" s="550"/>
      <c r="H25" s="550"/>
      <c r="I25" s="550"/>
      <c r="J25" s="550"/>
      <c r="K25" s="542"/>
    </row>
    <row r="26" spans="2:11" ht="16">
      <c r="B26" s="526" t="s">
        <v>164</v>
      </c>
      <c r="C26" s="549" t="s">
        <v>165</v>
      </c>
      <c r="D26" s="549"/>
      <c r="E26" s="549"/>
      <c r="F26" s="549"/>
      <c r="G26" s="549"/>
      <c r="H26" s="549"/>
      <c r="I26" s="549"/>
      <c r="J26" s="867">
        <f>(OPD_Final!H117+SNCU_Final!H115+PW_Final!H114+'NRC_ Final'!H118)/('NRC_ Final'!I118+PW_Final!I114+SNCU_Final!I115+OPD_Final!I117)</f>
        <v>1</v>
      </c>
    </row>
    <row r="27" spans="2:11" ht="16">
      <c r="B27" s="526" t="s">
        <v>191</v>
      </c>
      <c r="C27" s="549" t="s">
        <v>3508</v>
      </c>
      <c r="D27" s="549"/>
      <c r="E27" s="549"/>
      <c r="F27" s="549"/>
      <c r="G27" s="549"/>
      <c r="H27" s="549"/>
      <c r="I27" s="549"/>
      <c r="J27" s="867">
        <f>(OPD_Final!H133+PW_Final!H127+'NRC_ Final'!H129)/('NRC_ Final'!I129+PW_Final!I127+OPD_Final!I133)</f>
        <v>1</v>
      </c>
    </row>
    <row r="28" spans="2:11" ht="16">
      <c r="B28" s="526" t="s">
        <v>208</v>
      </c>
      <c r="C28" s="549" t="s">
        <v>1193</v>
      </c>
      <c r="D28" s="549"/>
      <c r="E28" s="549"/>
      <c r="F28" s="549"/>
      <c r="G28" s="549"/>
      <c r="H28" s="549"/>
      <c r="I28" s="549"/>
      <c r="J28" s="867">
        <f>(OPD_Final!H147+SNCU_Final!H135+PW_Final!H137+'NRC_ Final'!H137)/('NRC_ Final'!I137+PW_Final!I137+SNCU_Final!I135+OPD_Final!I147)</f>
        <v>1</v>
      </c>
    </row>
    <row r="29" spans="2:11" ht="16">
      <c r="B29" s="526" t="s">
        <v>222</v>
      </c>
      <c r="C29" s="549" t="s">
        <v>223</v>
      </c>
      <c r="D29" s="549"/>
      <c r="E29" s="549"/>
      <c r="F29" s="549"/>
      <c r="G29" s="549"/>
      <c r="H29" s="549"/>
      <c r="I29" s="549"/>
      <c r="J29" s="867">
        <f>(OPD_Final!H155+SNCU_Final!H140+PW_Final!H146+'NRC_ Final'!H143)/('NRC_ Final'!I143+PW_Final!I146+SNCU_Final!I140+OPD_Final!I155)</f>
        <v>1</v>
      </c>
    </row>
    <row r="30" spans="2:11" ht="16">
      <c r="B30" s="526" t="s">
        <v>237</v>
      </c>
      <c r="C30" s="549" t="s">
        <v>3509</v>
      </c>
      <c r="D30" s="549"/>
      <c r="E30" s="549"/>
      <c r="F30" s="549"/>
      <c r="G30" s="549"/>
      <c r="H30" s="549"/>
      <c r="I30" s="549"/>
      <c r="J30" s="867">
        <f>(OPD_Final!H162+SNCU_Final!H146+PW_Final!H152+'NRC_ Final'!H149)/('NRC_ Final'!I149+PW_Final!I152+SNCU_Final!I146+OPD_Final!I162)</f>
        <v>1</v>
      </c>
    </row>
    <row r="31" spans="2:11" ht="16">
      <c r="B31" s="526" t="s">
        <v>257</v>
      </c>
      <c r="C31" s="551" t="s">
        <v>258</v>
      </c>
      <c r="D31" s="552"/>
      <c r="E31" s="552"/>
      <c r="F31" s="552"/>
      <c r="G31" s="552"/>
      <c r="H31" s="552"/>
      <c r="I31" s="553"/>
      <c r="J31" s="867">
        <f>(OPD_Final!H169)/(OPD_Final!I169)</f>
        <v>1</v>
      </c>
    </row>
    <row r="32" spans="2:11" ht="19">
      <c r="B32" s="550" t="s">
        <v>281</v>
      </c>
      <c r="C32" s="550"/>
      <c r="D32" s="550"/>
      <c r="E32" s="550"/>
      <c r="F32" s="550"/>
      <c r="G32" s="550"/>
      <c r="H32" s="550"/>
      <c r="I32" s="550"/>
      <c r="J32" s="550"/>
      <c r="K32" s="542"/>
    </row>
    <row r="33" spans="2:11" ht="16">
      <c r="B33" s="526" t="s">
        <v>282</v>
      </c>
      <c r="C33" s="549" t="s">
        <v>283</v>
      </c>
      <c r="D33" s="549"/>
      <c r="E33" s="549"/>
      <c r="F33" s="549"/>
      <c r="G33" s="549"/>
      <c r="H33" s="549"/>
      <c r="I33" s="549"/>
      <c r="J33" s="867">
        <f>(OPD_Final!H183+SNCU_Final!H168+PW_Final!H175+'NRC_ Final'!H173)/('NRC_ Final'!I173+PW_Final!I175+SNCU_Final!I168+OPD_Final!I183)</f>
        <v>1</v>
      </c>
    </row>
    <row r="34" spans="2:11" ht="16">
      <c r="B34" s="526" t="s">
        <v>308</v>
      </c>
      <c r="C34" s="549" t="s">
        <v>309</v>
      </c>
      <c r="D34" s="549"/>
      <c r="E34" s="549"/>
      <c r="F34" s="549"/>
      <c r="G34" s="549"/>
      <c r="H34" s="549"/>
      <c r="I34" s="549"/>
      <c r="J34" s="867">
        <f>(OPD_Final!H205+SNCU_Final!H189+PW_Final!H196+'NRC_ Final'!H191)/('NRC_ Final'!I191+PW_Final!I196+SNCU_Final!I189+OPD_Final!I205)</f>
        <v>1</v>
      </c>
    </row>
    <row r="35" spans="2:11" ht="16">
      <c r="B35" s="526" t="s">
        <v>321</v>
      </c>
      <c r="C35" s="551" t="s">
        <v>322</v>
      </c>
      <c r="D35" s="552"/>
      <c r="E35" s="552"/>
      <c r="F35" s="552"/>
      <c r="G35" s="552"/>
      <c r="H35" s="552"/>
      <c r="I35" s="553"/>
      <c r="J35" s="867">
        <f>(OPD_Final!H212+SNCU_Final!H198+PW_Final!H201+'NRC_ Final'!H197)/('NRC_ Final'!I197+PW_Final!I201+SNCU_Final!I198+OPD_Final!I212)</f>
        <v>1</v>
      </c>
    </row>
    <row r="36" spans="2:11" ht="16">
      <c r="B36" s="526" t="s">
        <v>335</v>
      </c>
      <c r="C36" s="549" t="s">
        <v>336</v>
      </c>
      <c r="D36" s="549"/>
      <c r="E36" s="549"/>
      <c r="F36" s="549"/>
      <c r="G36" s="549"/>
      <c r="H36" s="549"/>
      <c r="I36" s="549"/>
      <c r="J36" s="867">
        <f>(OPD_Final!H216+SNCU_Final!H203+PW_Final!H205+'NRC_ Final'!H201)/('NRC_ Final'!I201+PW_Final!I205+SNCU_Final!I203+OPD_Final!I216)</f>
        <v>1</v>
      </c>
    </row>
    <row r="37" spans="2:11" ht="16">
      <c r="B37" s="526" t="s">
        <v>352</v>
      </c>
      <c r="C37" s="549" t="s">
        <v>353</v>
      </c>
      <c r="D37" s="549"/>
      <c r="E37" s="549"/>
      <c r="F37" s="549"/>
      <c r="G37" s="549"/>
      <c r="H37" s="549"/>
      <c r="I37" s="549"/>
      <c r="J37" s="867">
        <f>(OPD_Final!H229+SNCU_Final!H209+PW_Final!H211+'NRC_ Final'!H209)/('NRC_ Final'!I209+PW_Final!I211+SNCU_Final!I209+OPD_Final!I229)</f>
        <v>1</v>
      </c>
    </row>
    <row r="38" spans="2:11" ht="16">
      <c r="B38" s="526" t="s">
        <v>365</v>
      </c>
      <c r="C38" s="549" t="s">
        <v>366</v>
      </c>
      <c r="D38" s="549"/>
      <c r="E38" s="549"/>
      <c r="F38" s="549"/>
      <c r="G38" s="549"/>
      <c r="H38" s="549"/>
      <c r="I38" s="549"/>
      <c r="J38" s="867">
        <f>(OPD_Final!H248+SNCU_Final!H219+PW_Final!H218+'NRC_ Final'!H220)/('NRC_ Final'!I220+PW_Final!I218+SNCU_Final!I219+OPD_Final!I248)</f>
        <v>1</v>
      </c>
    </row>
    <row r="39" spans="2:11" ht="16">
      <c r="B39" s="526" t="s">
        <v>391</v>
      </c>
      <c r="C39" s="551" t="s">
        <v>392</v>
      </c>
      <c r="D39" s="552"/>
      <c r="E39" s="552"/>
      <c r="F39" s="552"/>
      <c r="G39" s="552"/>
      <c r="H39" s="552"/>
      <c r="I39" s="553"/>
      <c r="J39" s="867">
        <f>(OPD_Final!H266+SNCU_Final!H229+PW_Final!H228+'NRC_ Final'!H232)/('NRC_ Final'!I232+PW_Final!I228+SNCU_Final!I229+OPD_Final!I266)</f>
        <v>1</v>
      </c>
    </row>
    <row r="40" spans="2:11" ht="19">
      <c r="B40" s="550" t="s">
        <v>424</v>
      </c>
      <c r="C40" s="550"/>
      <c r="D40" s="550"/>
      <c r="E40" s="550"/>
      <c r="F40" s="550"/>
      <c r="G40" s="550"/>
      <c r="H40" s="550"/>
      <c r="I40" s="550"/>
      <c r="J40" s="550"/>
      <c r="K40" s="542"/>
    </row>
    <row r="41" spans="2:11" ht="16">
      <c r="B41" s="526" t="s">
        <v>425</v>
      </c>
      <c r="C41" s="549" t="s">
        <v>426</v>
      </c>
      <c r="D41" s="549"/>
      <c r="E41" s="549"/>
      <c r="F41" s="549"/>
      <c r="G41" s="549"/>
      <c r="H41" s="549"/>
      <c r="I41" s="549"/>
      <c r="J41" s="867">
        <f>(OPD_Final!H283+SNCU_Final!H249+PW_Final!H243+'NRC_ Final'!H250)/('NRC_ Final'!I250+PW_Final!I243+SNCU_Final!I249+OPD_Final!I283)</f>
        <v>1</v>
      </c>
    </row>
    <row r="42" spans="2:11" ht="16">
      <c r="B42" s="526" t="s">
        <v>434</v>
      </c>
      <c r="C42" s="549" t="s">
        <v>435</v>
      </c>
      <c r="D42" s="549"/>
      <c r="E42" s="549"/>
      <c r="F42" s="549"/>
      <c r="G42" s="549"/>
      <c r="H42" s="549"/>
      <c r="I42" s="549"/>
      <c r="J42" s="867">
        <f>(OPD_Final!H288+SNCU_Final!H257+PW_Final!H248+'NRC_ Final'!H255)/('NRC_ Final'!I255+PW_Final!I248+SNCU_Final!I257+OPD_Final!I288)</f>
        <v>1</v>
      </c>
    </row>
    <row r="43" spans="2:11" ht="16">
      <c r="B43" s="526" t="s">
        <v>462</v>
      </c>
      <c r="C43" s="551" t="s">
        <v>463</v>
      </c>
      <c r="D43" s="552"/>
      <c r="E43" s="552"/>
      <c r="F43" s="552"/>
      <c r="G43" s="552"/>
      <c r="H43" s="552"/>
      <c r="I43" s="553"/>
      <c r="J43" s="867">
        <f>(OPD_Final!H304+SNCU_Final!H271+PW_Final!H263+'NRC_ Final'!H269)/('NRC_ Final'!I269+PW_Final!I263+SNCU_Final!I271+OPD_Final!I304)</f>
        <v>1</v>
      </c>
    </row>
    <row r="44" spans="2:11" ht="16">
      <c r="B44" s="526" t="s">
        <v>482</v>
      </c>
      <c r="C44" s="549" t="s">
        <v>483</v>
      </c>
      <c r="D44" s="549"/>
      <c r="E44" s="549"/>
      <c r="F44" s="549"/>
      <c r="G44" s="549"/>
      <c r="H44" s="549"/>
      <c r="I44" s="549"/>
      <c r="J44" s="867">
        <f>(OPD_Final!H312+SNCU_Final!H281+PW_Final!H272+'NRC_ Final'!H281)/('NRC_ Final'!I281+PW_Final!I272+SNCU_Final!I281+OPD_Final!I312)</f>
        <v>1</v>
      </c>
    </row>
    <row r="45" spans="2:11" ht="16">
      <c r="B45" s="526" t="s">
        <v>506</v>
      </c>
      <c r="C45" s="549" t="s">
        <v>507</v>
      </c>
      <c r="D45" s="549"/>
      <c r="E45" s="549"/>
      <c r="F45" s="549"/>
      <c r="G45" s="549"/>
      <c r="H45" s="549"/>
      <c r="I45" s="549"/>
      <c r="J45" s="867">
        <f>(OPD_Final!H322+SNCU_Final!H292+PW_Final!H282+'NRC_ Final'!H291)/('NRC_ Final'!I291+PW_Final!I282+SNCU_Final!I292+OPD_Final!I322)</f>
        <v>1</v>
      </c>
    </row>
    <row r="46" spans="2:11" ht="16">
      <c r="B46" s="526" t="s">
        <v>3519</v>
      </c>
      <c r="C46" s="551" t="s">
        <v>517</v>
      </c>
      <c r="D46" s="552"/>
      <c r="E46" s="552"/>
      <c r="F46" s="552"/>
      <c r="G46" s="552"/>
      <c r="H46" s="552"/>
      <c r="I46" s="553"/>
      <c r="J46" s="867">
        <f>(OPD_Final!H326+SNCU_Final!H296+PW_Final!H286+'NRC_ Final'!H295)/('NRC_ Final'!I295+PW_Final!I286+SNCU_Final!I296+OPD_Final!I326)</f>
        <v>1</v>
      </c>
    </row>
    <row r="47" spans="2:11" ht="16">
      <c r="B47" s="526" t="s">
        <v>526</v>
      </c>
      <c r="C47" s="549" t="s">
        <v>527</v>
      </c>
      <c r="D47" s="549"/>
      <c r="E47" s="549"/>
      <c r="F47" s="549"/>
      <c r="G47" s="549"/>
      <c r="H47" s="549"/>
      <c r="I47" s="549"/>
      <c r="J47" s="867">
        <f>(OPD_Final!H330+SNCU_Final!H300+PW_Final!H293+'NRC_ Final'!H310)/('NRC_ Final'!I310+PW_Final!I293+SNCU_Final!I300+OPD_Final!I330)</f>
        <v>1</v>
      </c>
    </row>
    <row r="48" spans="2:11" ht="16">
      <c r="B48" s="526" t="s">
        <v>547</v>
      </c>
      <c r="C48" s="549" t="s">
        <v>548</v>
      </c>
      <c r="D48" s="549"/>
      <c r="E48" s="549"/>
      <c r="F48" s="549"/>
      <c r="G48" s="549"/>
      <c r="H48" s="549"/>
      <c r="I48" s="549"/>
      <c r="J48" s="867">
        <f>(OPD_Final!H340+PW_Final!H304+'NRC_ Final'!H320)/('NRC_ Final'!I320+PW_Final!I304+OPD_Final!I340)</f>
        <v>1</v>
      </c>
    </row>
    <row r="49" spans="2:11" ht="16">
      <c r="B49" s="526" t="s">
        <v>555</v>
      </c>
      <c r="C49" s="549" t="s">
        <v>3510</v>
      </c>
      <c r="D49" s="549"/>
      <c r="E49" s="549"/>
      <c r="F49" s="549"/>
      <c r="G49" s="549"/>
      <c r="H49" s="549"/>
      <c r="I49" s="549"/>
      <c r="J49" s="867">
        <f>(OPD_Final!H346+SNCU_Final!H315+PW_Final!H313+'NRC_ Final'!H324)/('NRC_ Final'!I324+PW_Final!I313+SNCU_Final!I315+OPD_Final!I346)</f>
        <v>1</v>
      </c>
    </row>
    <row r="50" spans="2:11" ht="16">
      <c r="B50" s="526" t="s">
        <v>567</v>
      </c>
      <c r="C50" s="549" t="s">
        <v>568</v>
      </c>
      <c r="D50" s="549"/>
      <c r="E50" s="549"/>
      <c r="F50" s="549"/>
      <c r="G50" s="549"/>
      <c r="H50" s="549"/>
      <c r="I50" s="549"/>
      <c r="J50" s="867">
        <f>(OPD_Final!H351+SNCU_Final!H319+PW_Final!H317+'NRC_ Final'!H329)/('NRC_ Final'!I329+PW_Final!I317+SNCU_Final!I319+OPD_Final!I351)</f>
        <v>1</v>
      </c>
    </row>
    <row r="51" spans="2:11" ht="19">
      <c r="B51" s="550" t="s">
        <v>575</v>
      </c>
      <c r="C51" s="550"/>
      <c r="D51" s="550"/>
      <c r="E51" s="550"/>
      <c r="F51" s="550"/>
      <c r="G51" s="550"/>
      <c r="H51" s="550"/>
      <c r="I51" s="550"/>
      <c r="J51" s="550"/>
      <c r="K51" s="542"/>
    </row>
    <row r="52" spans="2:11" ht="16">
      <c r="B52" s="526" t="s">
        <v>576</v>
      </c>
      <c r="C52" s="549" t="s">
        <v>577</v>
      </c>
      <c r="D52" s="549"/>
      <c r="E52" s="549"/>
      <c r="F52" s="549"/>
      <c r="G52" s="549"/>
      <c r="H52" s="549"/>
      <c r="I52" s="549"/>
      <c r="J52" s="867">
        <f>(OPD_Final!H355+SNCU_Final!H323+PW_Final!H321+'NRC_ Final'!H333)/('NRC_ Final'!I333+PW_Final!I321+SNCU_Final!I323+OPD_Final!I355)</f>
        <v>1</v>
      </c>
    </row>
    <row r="53" spans="2:11" ht="16">
      <c r="B53" s="526" t="s">
        <v>597</v>
      </c>
      <c r="C53" s="549" t="s">
        <v>598</v>
      </c>
      <c r="D53" s="549"/>
      <c r="E53" s="549"/>
      <c r="F53" s="549"/>
      <c r="G53" s="549"/>
      <c r="H53" s="549"/>
      <c r="I53" s="549"/>
      <c r="J53" s="867">
        <f>(OPD_Final!H368+SNCU_Final!H329+PW_Final!H327+'NRC_ Final'!H341)/('NRC_ Final'!I341+PW_Final!I327+SNCU_Final!I329+OPD_Final!I368)</f>
        <v>1</v>
      </c>
    </row>
    <row r="54" spans="2:11" ht="16">
      <c r="B54" s="526" t="s">
        <v>604</v>
      </c>
      <c r="C54" s="549" t="s">
        <v>605</v>
      </c>
      <c r="D54" s="549"/>
      <c r="E54" s="549"/>
      <c r="F54" s="549"/>
      <c r="G54" s="549"/>
      <c r="H54" s="549"/>
      <c r="I54" s="549"/>
      <c r="J54" s="867">
        <f>(OPD_Final!H371+SNCU_Final!H334+PW_Final!H332+'NRC_ Final'!H346)/('NRC_ Final'!I346+PW_Final!I332+SNCU_Final!I334+OPD_Final!I371)</f>
        <v>1</v>
      </c>
    </row>
    <row r="55" spans="2:11" ht="16">
      <c r="B55" s="526" t="s">
        <v>619</v>
      </c>
      <c r="C55" s="549" t="s">
        <v>620</v>
      </c>
      <c r="D55" s="549"/>
      <c r="E55" s="549"/>
      <c r="F55" s="549"/>
      <c r="G55" s="549"/>
      <c r="H55" s="549"/>
      <c r="I55" s="549"/>
      <c r="J55" s="867">
        <f>(SNCU_Final!H345+PW_Final!H342+'NRC_ Final'!H355)/('NRC_ Final'!I355+PW_Final!I342+SNCU_Final!I345)</f>
        <v>1</v>
      </c>
    </row>
    <row r="56" spans="2:11" ht="16">
      <c r="B56" s="526" t="s">
        <v>631</v>
      </c>
      <c r="C56" s="549" t="s">
        <v>632</v>
      </c>
      <c r="D56" s="549"/>
      <c r="E56" s="549"/>
      <c r="F56" s="549"/>
      <c r="G56" s="549"/>
      <c r="H56" s="549"/>
      <c r="I56" s="549"/>
      <c r="J56" s="867">
        <f>(OPD_Final!H387+SNCU_Final!H354+PW_Final!H350+'NRC_ Final'!H363)/('NRC_ Final'!I363+PW_Final!I350+SNCU_Final!I354+OPD_Final!I387)</f>
        <v>1</v>
      </c>
    </row>
    <row r="57" spans="2:11" ht="16">
      <c r="B57" s="526" t="s">
        <v>638</v>
      </c>
      <c r="C57" s="549" t="s">
        <v>3511</v>
      </c>
      <c r="D57" s="549"/>
      <c r="E57" s="549"/>
      <c r="F57" s="549"/>
      <c r="G57" s="549"/>
      <c r="H57" s="549"/>
      <c r="I57" s="549"/>
      <c r="J57" s="867">
        <f>(OPD_Final!H390+SNCU_Final!H357+PW_Final!H353+'NRC_ Final'!H366)/('NRC_ Final'!I366+PW_Final!I353+SNCU_Final!I357+OPD_Final!I390)</f>
        <v>1</v>
      </c>
    </row>
    <row r="58" spans="2:11" ht="16">
      <c r="B58" s="526" t="s">
        <v>649</v>
      </c>
      <c r="C58" s="549" t="s">
        <v>650</v>
      </c>
      <c r="D58" s="549"/>
      <c r="E58" s="549"/>
      <c r="F58" s="549"/>
      <c r="G58" s="549"/>
      <c r="H58" s="549"/>
      <c r="I58" s="549"/>
      <c r="J58" s="867">
        <f>(SNCU_Final!H361+PW_Final!H358+'NRC_ Final'!H371)/('NRC_ Final'!I371+PW_Final!I358+SNCU_Final!I361)</f>
        <v>1</v>
      </c>
    </row>
    <row r="59" spans="2:11" ht="16">
      <c r="B59" s="526" t="s">
        <v>667</v>
      </c>
      <c r="C59" s="549" t="s">
        <v>668</v>
      </c>
      <c r="D59" s="549"/>
      <c r="E59" s="549"/>
      <c r="F59" s="549"/>
      <c r="G59" s="549"/>
      <c r="H59" s="549"/>
      <c r="I59" s="549"/>
      <c r="J59" s="867">
        <f>(OPD_Final!H406+SNCU_Final!H373+PW_Final!H370+'NRC_ Final'!H383)/('NRC_ Final'!I383+PW_Final!I370+SNCU_Final!I373+OPD_Final!I406)</f>
        <v>1</v>
      </c>
    </row>
    <row r="60" spans="2:11" ht="16">
      <c r="B60" s="526" t="s">
        <v>689</v>
      </c>
      <c r="C60" s="549" t="s">
        <v>690</v>
      </c>
      <c r="D60" s="549"/>
      <c r="E60" s="549"/>
      <c r="F60" s="549"/>
      <c r="G60" s="549"/>
      <c r="H60" s="549"/>
      <c r="I60" s="549"/>
      <c r="J60" s="867">
        <f>(SNCU_Final!H382+PW_Final!H379+'NRC_ Final'!H392)/('NRC_ Final'!I392+PW_Final!I379+SNCU_Final!I382)</f>
        <v>1</v>
      </c>
    </row>
    <row r="61" spans="2:11" ht="16">
      <c r="B61" s="526" t="s">
        <v>699</v>
      </c>
      <c r="C61" s="551" t="s">
        <v>700</v>
      </c>
      <c r="D61" s="552"/>
      <c r="E61" s="552"/>
      <c r="F61" s="552"/>
      <c r="G61" s="552"/>
      <c r="H61" s="552"/>
      <c r="I61" s="553"/>
      <c r="J61" s="867">
        <f>(SNCU_Final!H395)/(SNCU_Final!I395)</f>
        <v>1</v>
      </c>
    </row>
    <row r="62" spans="2:11" ht="16">
      <c r="B62" s="526" t="s">
        <v>706</v>
      </c>
      <c r="C62" s="549" t="s">
        <v>707</v>
      </c>
      <c r="D62" s="549"/>
      <c r="E62" s="549"/>
      <c r="F62" s="549"/>
      <c r="G62" s="549"/>
      <c r="H62" s="549"/>
      <c r="I62" s="549"/>
      <c r="J62" s="867">
        <f>(OPD_Final!H424+SNCU_Final!H401+PW_Final!H392+'NRC_ Final'!H405)/('NRC_ Final'!I405+PW_Final!I392+SNCU_Final!I401+OPD_Final!I424)</f>
        <v>1</v>
      </c>
    </row>
    <row r="63" spans="2:11" ht="16">
      <c r="B63" s="526" t="s">
        <v>719</v>
      </c>
      <c r="C63" s="549" t="s">
        <v>720</v>
      </c>
      <c r="D63" s="549"/>
      <c r="E63" s="549"/>
      <c r="F63" s="549"/>
      <c r="G63" s="549"/>
      <c r="H63" s="549"/>
      <c r="I63" s="549"/>
      <c r="J63" s="867">
        <f>(OPD_Final!H438+SNCU_Final!H409+PW_Final!H398+'NRC_ Final'!H412)/('NRC_ Final'!I412+PW_Final!I398+SNCU_Final!I409+OPD_Final!I438)</f>
        <v>1</v>
      </c>
    </row>
    <row r="64" spans="2:11" ht="16">
      <c r="B64" s="526" t="s">
        <v>728</v>
      </c>
      <c r="C64" s="551" t="s">
        <v>729</v>
      </c>
      <c r="D64" s="552"/>
      <c r="E64" s="552"/>
      <c r="F64" s="552"/>
      <c r="G64" s="552"/>
      <c r="H64" s="552"/>
      <c r="I64" s="553"/>
      <c r="J64" s="867">
        <f>(SNCU_Final!H413+PW_Final!H402+'NRC_ Final'!H416)/('NRC_ Final'!I416+PW_Final!I402+SNCU_Final!I413)</f>
        <v>1</v>
      </c>
    </row>
    <row r="65" spans="2:11" ht="16">
      <c r="B65" s="526" t="s">
        <v>758</v>
      </c>
      <c r="C65" s="551" t="s">
        <v>1317</v>
      </c>
      <c r="D65" s="552"/>
      <c r="E65" s="552"/>
      <c r="F65" s="552"/>
      <c r="G65" s="552"/>
      <c r="H65" s="552"/>
      <c r="I65" s="553"/>
      <c r="J65" s="867">
        <f>(PW_Final!H420)/(PW_Final!I420)</f>
        <v>1</v>
      </c>
    </row>
    <row r="66" spans="2:11" ht="16">
      <c r="B66" s="526" t="s">
        <v>768</v>
      </c>
      <c r="C66" s="549" t="s">
        <v>769</v>
      </c>
      <c r="D66" s="549"/>
      <c r="E66" s="549"/>
      <c r="F66" s="549"/>
      <c r="G66" s="549"/>
      <c r="H66" s="549"/>
      <c r="I66" s="549"/>
      <c r="J66" s="867">
        <f>(SNCU_Final!H435+PW_Final!H425)/(PW_Final!I425+SNCU_Final!I435)</f>
        <v>1</v>
      </c>
    </row>
    <row r="67" spans="2:11" ht="16">
      <c r="B67" s="526" t="s">
        <v>826</v>
      </c>
      <c r="C67" s="549" t="s">
        <v>827</v>
      </c>
      <c r="D67" s="549"/>
      <c r="E67" s="549"/>
      <c r="F67" s="549"/>
      <c r="G67" s="549"/>
      <c r="H67" s="549"/>
      <c r="I67" s="549"/>
      <c r="J67" s="867">
        <f>(OPD_Final!H496+SNCU_Final!H466+PW_Final!H456+'NRC_ Final'!H471)/('NRC_ Final'!I471+PW_Final!I456+SNCU_Final!I466+OPD_Final!I496)</f>
        <v>1</v>
      </c>
    </row>
    <row r="68" spans="2:11" ht="16">
      <c r="B68" s="526" t="s">
        <v>893</v>
      </c>
      <c r="C68" s="551" t="s">
        <v>1361</v>
      </c>
      <c r="D68" s="552"/>
      <c r="E68" s="552"/>
      <c r="F68" s="552"/>
      <c r="G68" s="552"/>
      <c r="H68" s="552"/>
      <c r="I68" s="553"/>
      <c r="J68" s="867">
        <f>(PW_Final!H498)/(PW_Final!I498)</f>
        <v>1</v>
      </c>
    </row>
    <row r="69" spans="2:11" ht="19">
      <c r="B69" s="550" t="s">
        <v>915</v>
      </c>
      <c r="C69" s="550"/>
      <c r="D69" s="550"/>
      <c r="E69" s="550"/>
      <c r="F69" s="550"/>
      <c r="G69" s="550"/>
      <c r="H69" s="550"/>
      <c r="I69" s="550"/>
      <c r="J69" s="550"/>
      <c r="K69" s="542"/>
    </row>
    <row r="70" spans="2:11" ht="16">
      <c r="B70" s="526" t="s">
        <v>916</v>
      </c>
      <c r="C70" s="549" t="s">
        <v>917</v>
      </c>
      <c r="D70" s="549"/>
      <c r="E70" s="549"/>
      <c r="F70" s="549"/>
      <c r="G70" s="549"/>
      <c r="H70" s="549"/>
      <c r="I70" s="549"/>
      <c r="J70" s="867">
        <f>(OPD_Final!H579+SNCU_Final!H615+PW_Final!H517+'NRC_ Final'!H527)/('NRC_ Final'!I527+PW_Final!I517+SNCU_Final!I615+OPD_Final!I579)</f>
        <v>1</v>
      </c>
    </row>
    <row r="71" spans="2:11" ht="16">
      <c r="B71" s="526" t="s">
        <v>932</v>
      </c>
      <c r="C71" s="549" t="s">
        <v>933</v>
      </c>
      <c r="D71" s="549"/>
      <c r="E71" s="549"/>
      <c r="F71" s="549"/>
      <c r="G71" s="549"/>
      <c r="H71" s="549"/>
      <c r="I71" s="549"/>
      <c r="J71" s="867">
        <f>(OPD_Final!H586+SNCU_Final!H623+PW_Final!H524+'NRC_ Final'!H534)/('NRC_ Final'!I534+PW_Final!I524+SNCU_Final!I623+OPD_Final!I586)</f>
        <v>1</v>
      </c>
    </row>
    <row r="72" spans="2:11" ht="16">
      <c r="B72" s="526" t="s">
        <v>949</v>
      </c>
      <c r="C72" s="549" t="s">
        <v>950</v>
      </c>
      <c r="D72" s="549"/>
      <c r="E72" s="549"/>
      <c r="F72" s="549"/>
      <c r="G72" s="549"/>
      <c r="H72" s="549"/>
      <c r="I72" s="549"/>
      <c r="J72" s="867">
        <f>(OPD_Final!H593+SNCU_Final!H633+PW_Final!H533+'NRC_ Final'!H544)/('NRC_ Final'!I544+PW_Final!I533+SNCU_Final!I633+OPD_Final!I593)</f>
        <v>1</v>
      </c>
    </row>
    <row r="73" spans="2:11" ht="16">
      <c r="B73" s="526" t="s">
        <v>956</v>
      </c>
      <c r="C73" s="549" t="s">
        <v>2883</v>
      </c>
      <c r="D73" s="549"/>
      <c r="E73" s="549"/>
      <c r="F73" s="549"/>
      <c r="G73" s="549"/>
      <c r="H73" s="549"/>
      <c r="I73" s="549"/>
      <c r="J73" s="867">
        <f>(OPD_Final!H597+SNCU_Final!H640+PW_Final!H537+'NRC_ Final'!H548)/('NRC_ Final'!I548+PW_Final!I537+SNCU_Final!I640+OPD_Final!I597)</f>
        <v>1</v>
      </c>
    </row>
    <row r="74" spans="2:11" ht="16">
      <c r="B74" s="526" t="s">
        <v>969</v>
      </c>
      <c r="C74" s="549" t="s">
        <v>970</v>
      </c>
      <c r="D74" s="549"/>
      <c r="E74" s="549"/>
      <c r="F74" s="549"/>
      <c r="G74" s="549"/>
      <c r="H74" s="549"/>
      <c r="I74" s="549"/>
      <c r="J74" s="867">
        <f>(OPD_Final!H605+SNCU_Final!H653+PW_Final!H546+'NRC_ Final'!H557)/('NRC_ Final'!I557+PW_Final!I546+SNCU_Final!I653+OPD_Final!I605)</f>
        <v>1</v>
      </c>
    </row>
    <row r="75" spans="2:11" ht="16">
      <c r="B75" s="526" t="s">
        <v>989</v>
      </c>
      <c r="C75" s="549" t="s">
        <v>990</v>
      </c>
      <c r="D75" s="549"/>
      <c r="E75" s="549"/>
      <c r="F75" s="549"/>
      <c r="G75" s="549"/>
      <c r="H75" s="549"/>
      <c r="I75" s="549"/>
      <c r="J75" s="867">
        <f>(OPD_Final!H615+SNCU_Final!H665+PW_Final!H555+'NRC_ Final'!H566)/('NRC_ Final'!I566+PW_Final!I555+SNCU_Final!I665+OPD_Final!I615)</f>
        <v>1</v>
      </c>
    </row>
    <row r="76" spans="2:11" ht="16">
      <c r="B76" s="550" t="s">
        <v>1005</v>
      </c>
      <c r="C76" s="550"/>
      <c r="D76" s="550"/>
      <c r="E76" s="550"/>
      <c r="F76" s="550"/>
      <c r="G76" s="550"/>
      <c r="H76" s="550"/>
      <c r="I76" s="550"/>
      <c r="J76" s="550"/>
    </row>
    <row r="77" spans="2:11" ht="16">
      <c r="B77" s="526" t="s">
        <v>1006</v>
      </c>
      <c r="C77" s="549" t="s">
        <v>1007</v>
      </c>
      <c r="D77" s="549"/>
      <c r="E77" s="549"/>
      <c r="F77" s="549"/>
      <c r="G77" s="549"/>
      <c r="H77" s="549"/>
      <c r="I77" s="549"/>
      <c r="J77" s="867">
        <f>(OPD_Final!H629+SNCU_Final!H679+PW_Final!H569+'NRC_ Final'!H579)/('NRC_ Final'!I579+PW_Final!I569+SNCU_Final!I679+OPD_Final!I629)</f>
        <v>1</v>
      </c>
    </row>
    <row r="78" spans="2:11" ht="16">
      <c r="B78" s="526" t="s">
        <v>1012</v>
      </c>
      <c r="C78" s="549" t="s">
        <v>1013</v>
      </c>
      <c r="D78" s="549"/>
      <c r="E78" s="549"/>
      <c r="F78" s="549"/>
      <c r="G78" s="549"/>
      <c r="H78" s="549"/>
      <c r="I78" s="549"/>
      <c r="J78" s="867">
        <f>(OPD_Final!H632+SNCU_Final!H682+PW_Final!H572+'NRC_ Final'!H582)/('NRC_ Final'!I582+PW_Final!I572+SNCU_Final!I682+OPD_Final!I632)</f>
        <v>1</v>
      </c>
    </row>
    <row r="79" spans="2:11" ht="16">
      <c r="B79" s="526" t="s">
        <v>1020</v>
      </c>
      <c r="C79" s="549" t="s">
        <v>1021</v>
      </c>
      <c r="D79" s="549"/>
      <c r="E79" s="549"/>
      <c r="F79" s="549"/>
      <c r="G79" s="549"/>
      <c r="H79" s="549"/>
      <c r="I79" s="549"/>
      <c r="J79" s="867">
        <f>(OPD_Final!H636+SNCU_Final!H686+PW_Final!H576+'NRC_ Final'!H586)/('NRC_ Final'!I586+PW_Final!I576+SNCU_Final!I686+OPD_Final!I636)</f>
        <v>1</v>
      </c>
    </row>
    <row r="80" spans="2:11" ht="16">
      <c r="B80" s="526" t="s">
        <v>1029</v>
      </c>
      <c r="C80" s="549" t="s">
        <v>3512</v>
      </c>
      <c r="D80" s="549"/>
      <c r="E80" s="549"/>
      <c r="F80" s="549"/>
      <c r="G80" s="549"/>
      <c r="H80" s="549"/>
      <c r="I80" s="549"/>
      <c r="J80" s="867">
        <f>(OPD_Final!H640+SNCU_Final!H690+PW_Final!H580+'NRC_ Final'!H590)/('NRC_ Final'!I590+PW_Final!I580+SNCU_Final!I690+OPD_Final!I640)</f>
        <v>1</v>
      </c>
    </row>
    <row r="81" spans="2:10" ht="16">
      <c r="B81" s="526" t="s">
        <v>3493</v>
      </c>
      <c r="C81" s="551" t="s">
        <v>1411</v>
      </c>
      <c r="D81" s="552"/>
      <c r="E81" s="552"/>
      <c r="F81" s="552"/>
      <c r="G81" s="552"/>
      <c r="H81" s="552"/>
      <c r="I81" s="553"/>
      <c r="J81" s="867">
        <f>(OPD_Final!H657+SNCU_Final!H704+PW_Final!H595+'NRC_ Final'!H605)/('NRC_ Final'!I605+PW_Final!I595+SNCU_Final!I704+OPD_Final!I657)</f>
        <v>1</v>
      </c>
    </row>
    <row r="82" spans="2:10" ht="16">
      <c r="B82" s="526" t="s">
        <v>1053</v>
      </c>
      <c r="C82" s="549" t="s">
        <v>1054</v>
      </c>
      <c r="D82" s="549"/>
      <c r="E82" s="549"/>
      <c r="F82" s="549"/>
      <c r="G82" s="549"/>
      <c r="H82" s="549"/>
      <c r="I82" s="549"/>
      <c r="J82" s="867">
        <f>(OPD_Final!H661+SNCU_Final!H708+PW_Final!H599+'NRC_ Final'!H609)/('NRC_ Final'!I609+PW_Final!I599+SNCU_Final!I708+OPD_Final!I661)</f>
        <v>1</v>
      </c>
    </row>
    <row r="83" spans="2:10" ht="16">
      <c r="B83" s="526" t="s">
        <v>1069</v>
      </c>
      <c r="C83" s="549" t="s">
        <v>1070</v>
      </c>
      <c r="D83" s="549"/>
      <c r="E83" s="549"/>
      <c r="F83" s="549"/>
      <c r="G83" s="549"/>
      <c r="H83" s="549"/>
      <c r="I83" s="549"/>
      <c r="J83" s="867">
        <f>(OPD_Final!H667+SNCU_Final!H716+PW_Final!H607+'NRC_ Final'!H615)/('NRC_ Final'!I615+PW_Final!I607+SNCU_Final!I716+OPD_Final!I667)</f>
        <v>1</v>
      </c>
    </row>
    <row r="84" spans="2:10" ht="16">
      <c r="B84" s="526" t="s">
        <v>1089</v>
      </c>
      <c r="C84" s="549" t="s">
        <v>1090</v>
      </c>
      <c r="D84" s="549"/>
      <c r="E84" s="549"/>
      <c r="F84" s="549"/>
      <c r="G84" s="549"/>
      <c r="H84" s="549"/>
      <c r="I84" s="549"/>
      <c r="J84" s="867">
        <f>(OPD_Final!H675+SNCU_Final!H724+PW_Final!H615+'NRC_ Final'!H623)/('NRC_ Final'!I623+PW_Final!I615+SNCU_Final!I724+OPD_Final!I675)</f>
        <v>1</v>
      </c>
    </row>
    <row r="85" spans="2:10" ht="16">
      <c r="B85" s="526" t="s">
        <v>3478</v>
      </c>
      <c r="C85" s="551" t="s">
        <v>1115</v>
      </c>
      <c r="D85" s="552"/>
      <c r="E85" s="552"/>
      <c r="F85" s="552"/>
      <c r="G85" s="552"/>
      <c r="H85" s="552"/>
      <c r="I85" s="553"/>
      <c r="J85" s="867">
        <f>(OPD_Final!H686+SNCU_Final!H735+PW_Final!H626+'NRC_ Final'!H634)/('NRC_ Final'!I634+PW_Final!I626+SNCU_Final!I735+OPD_Final!I686)</f>
        <v>1</v>
      </c>
    </row>
    <row r="86" spans="2:10" ht="16">
      <c r="B86" s="550" t="s">
        <v>1135</v>
      </c>
      <c r="C86" s="550"/>
      <c r="D86" s="550"/>
      <c r="E86" s="550"/>
      <c r="F86" s="550"/>
      <c r="G86" s="550"/>
      <c r="H86" s="550"/>
      <c r="I86" s="550"/>
      <c r="J86" s="550"/>
    </row>
    <row r="87" spans="2:10" ht="16">
      <c r="B87" s="526" t="s">
        <v>3494</v>
      </c>
      <c r="C87" s="549" t="s">
        <v>1137</v>
      </c>
      <c r="D87" s="549"/>
      <c r="E87" s="549"/>
      <c r="F87" s="549"/>
      <c r="G87" s="549"/>
      <c r="H87" s="549"/>
      <c r="I87" s="549"/>
      <c r="J87" s="867">
        <f>(OPD_Final!H698+SNCU_Final!H747+PW_Final!H638+'NRC_ Final'!H646)/('NRC_ Final'!I646+PW_Final!I638+SNCU_Final!I747+OPD_Final!I698)</f>
        <v>1</v>
      </c>
    </row>
    <row r="88" spans="2:10" ht="16">
      <c r="B88" s="526" t="s">
        <v>3495</v>
      </c>
      <c r="C88" s="549" t="s">
        <v>1143</v>
      </c>
      <c r="D88" s="549"/>
      <c r="E88" s="549"/>
      <c r="F88" s="549"/>
      <c r="G88" s="549"/>
      <c r="H88" s="549"/>
      <c r="I88" s="549"/>
      <c r="J88" s="867">
        <f>(OPD_Final!H709+SNCU_Final!H753+PW_Final!H643+'NRC_ Final'!H651)/('NRC_ Final'!I651+PW_Final!I643+SNCU_Final!I753+OPD_Final!I709)</f>
        <v>1</v>
      </c>
    </row>
    <row r="89" spans="2:10" ht="16">
      <c r="B89" s="526" t="s">
        <v>1148</v>
      </c>
      <c r="C89" s="549" t="s">
        <v>1149</v>
      </c>
      <c r="D89" s="549"/>
      <c r="E89" s="549"/>
      <c r="F89" s="549"/>
      <c r="G89" s="549"/>
      <c r="H89" s="549"/>
      <c r="I89" s="549"/>
      <c r="J89" s="867">
        <f>(OPD_Final!H716+SNCU_Final!H760+PW_Final!H649+'NRC_ Final'!H660)/('NRC_ Final'!I660+PW_Final!I649+SNCU_Final!I760+OPD_Final!I716)</f>
        <v>1</v>
      </c>
    </row>
    <row r="90" spans="2:10" ht="16">
      <c r="B90" s="526" t="s">
        <v>1154</v>
      </c>
      <c r="C90" s="549" t="s">
        <v>1155</v>
      </c>
      <c r="D90" s="549"/>
      <c r="E90" s="549"/>
      <c r="F90" s="549"/>
      <c r="G90" s="549"/>
      <c r="H90" s="549"/>
      <c r="I90" s="549"/>
      <c r="J90" s="867">
        <f>(OPD_Final!H727+SNCU_Final!H769+PW_Final!H659+'NRC_ Final'!H666)/('NRC_ Final'!I666+PW_Final!I659+SNCU_Final!I769+OPD_Final!I727)</f>
        <v>1</v>
      </c>
    </row>
    <row r="91" spans="2:10" ht="16">
      <c r="B91" s="260"/>
      <c r="C91" s="260" t="s">
        <v>1231</v>
      </c>
      <c r="D91" s="260"/>
      <c r="E91" s="260"/>
      <c r="F91" s="260"/>
      <c r="G91" s="187"/>
      <c r="H91" s="187"/>
      <c r="I91" s="187"/>
      <c r="J91" s="864"/>
    </row>
    <row r="92" spans="2:10">
      <c r="B92" s="260"/>
      <c r="C92" s="260"/>
      <c r="D92" s="260"/>
      <c r="E92" s="260"/>
      <c r="F92" s="260"/>
      <c r="G92" s="187"/>
      <c r="H92" s="187"/>
      <c r="I92" s="187"/>
      <c r="J92" s="864"/>
    </row>
    <row r="93" spans="2:10">
      <c r="B93" s="260"/>
      <c r="C93" s="260"/>
      <c r="D93" s="260"/>
      <c r="E93" s="260"/>
      <c r="F93" s="260"/>
      <c r="G93" s="187"/>
      <c r="H93" s="187"/>
      <c r="I93" s="187"/>
      <c r="J93" s="864"/>
    </row>
    <row r="94" spans="2:10">
      <c r="B94" s="260"/>
      <c r="C94" s="260"/>
      <c r="D94" s="260"/>
      <c r="E94" s="260"/>
      <c r="F94" s="260"/>
      <c r="G94" s="187"/>
      <c r="H94" s="187"/>
      <c r="I94" s="187"/>
      <c r="J94" s="864"/>
    </row>
    <row r="95" spans="2:10">
      <c r="B95" s="260"/>
      <c r="C95" s="260"/>
      <c r="D95" s="260"/>
      <c r="E95" s="260"/>
      <c r="F95" s="260"/>
      <c r="G95" s="187"/>
      <c r="H95" s="187"/>
      <c r="I95" s="187"/>
      <c r="J95" s="864"/>
    </row>
    <row r="96" spans="2:10">
      <c r="B96" s="260"/>
      <c r="C96" s="260"/>
      <c r="D96" s="260"/>
      <c r="E96" s="260"/>
      <c r="F96" s="260"/>
      <c r="G96" s="187"/>
      <c r="H96" s="187"/>
      <c r="I96" s="187"/>
      <c r="J96" s="864"/>
    </row>
    <row r="97" spans="2:10">
      <c r="B97" s="260"/>
      <c r="C97" s="260"/>
      <c r="D97" s="260"/>
      <c r="E97" s="260"/>
      <c r="F97" s="260"/>
      <c r="G97" s="187"/>
      <c r="H97" s="187"/>
      <c r="I97" s="187"/>
      <c r="J97" s="864"/>
    </row>
    <row r="98" spans="2:10">
      <c r="B98" s="260"/>
      <c r="C98" s="260"/>
      <c r="D98" s="260"/>
      <c r="E98" s="260"/>
      <c r="F98" s="260"/>
      <c r="G98" s="187"/>
      <c r="H98" s="187"/>
      <c r="I98" s="187"/>
      <c r="J98" s="864"/>
    </row>
    <row r="99" spans="2:10">
      <c r="B99" s="260"/>
      <c r="C99" s="260"/>
      <c r="D99" s="260"/>
      <c r="E99" s="260"/>
      <c r="F99" s="260"/>
      <c r="G99" s="187"/>
      <c r="H99" s="187"/>
      <c r="I99" s="187"/>
      <c r="J99" s="864"/>
    </row>
    <row r="100" spans="2:10">
      <c r="B100" s="260"/>
      <c r="C100" s="260"/>
      <c r="D100" s="260"/>
      <c r="E100" s="260"/>
      <c r="F100" s="260"/>
      <c r="G100" s="187"/>
      <c r="H100" s="187"/>
      <c r="I100" s="187"/>
      <c r="J100" s="864"/>
    </row>
    <row r="101" spans="2:10">
      <c r="B101" s="260"/>
      <c r="C101" s="260"/>
      <c r="D101" s="260"/>
      <c r="E101" s="260"/>
      <c r="F101" s="260"/>
      <c r="G101" s="187"/>
      <c r="H101" s="187"/>
      <c r="I101" s="187"/>
      <c r="J101" s="864"/>
    </row>
    <row r="102" spans="2:10">
      <c r="B102" s="260"/>
      <c r="C102" s="260"/>
      <c r="D102" s="260"/>
      <c r="E102" s="260"/>
      <c r="F102" s="260"/>
      <c r="G102" s="187"/>
      <c r="H102" s="187"/>
      <c r="I102" s="187"/>
      <c r="J102" s="864"/>
    </row>
    <row r="103" spans="2:10">
      <c r="B103" s="260"/>
      <c r="C103" s="260"/>
      <c r="D103" s="260"/>
      <c r="E103" s="260"/>
      <c r="F103" s="260"/>
      <c r="G103" s="187"/>
      <c r="H103" s="187"/>
      <c r="I103" s="187"/>
      <c r="J103" s="864"/>
    </row>
    <row r="104" spans="2:10">
      <c r="B104" s="260"/>
      <c r="C104" s="260"/>
      <c r="D104" s="260"/>
      <c r="E104" s="260"/>
      <c r="F104" s="260"/>
      <c r="G104" s="187"/>
      <c r="H104" s="187"/>
      <c r="I104" s="187"/>
      <c r="J104" s="864"/>
    </row>
    <row r="105" spans="2:10">
      <c r="B105" s="260"/>
      <c r="C105" s="260"/>
      <c r="D105" s="260"/>
      <c r="E105" s="260"/>
      <c r="F105" s="260"/>
      <c r="G105" s="187"/>
      <c r="H105" s="187"/>
      <c r="I105" s="187"/>
      <c r="J105" s="864"/>
    </row>
    <row r="106" spans="2:10">
      <c r="B106" s="260"/>
      <c r="C106" s="260"/>
      <c r="D106" s="260"/>
      <c r="E106" s="260"/>
      <c r="F106" s="260"/>
      <c r="G106" s="187"/>
      <c r="H106" s="187"/>
      <c r="I106" s="187"/>
      <c r="J106" s="864"/>
    </row>
    <row r="107" spans="2:10">
      <c r="B107" s="260"/>
      <c r="C107" s="260"/>
      <c r="D107" s="260"/>
      <c r="E107" s="260"/>
      <c r="F107" s="260"/>
      <c r="G107" s="187"/>
      <c r="H107" s="187"/>
      <c r="I107" s="187"/>
      <c r="J107" s="864"/>
    </row>
    <row r="108" spans="2:10">
      <c r="B108" s="260"/>
      <c r="C108" s="260"/>
      <c r="D108" s="260"/>
      <c r="E108" s="260"/>
      <c r="F108" s="260"/>
      <c r="G108" s="187"/>
      <c r="H108" s="187"/>
      <c r="I108" s="187"/>
      <c r="J108" s="864"/>
    </row>
    <row r="109" spans="2:10">
      <c r="B109" s="260"/>
      <c r="C109" s="260"/>
      <c r="D109" s="260"/>
      <c r="E109" s="260"/>
      <c r="F109" s="260"/>
      <c r="G109" s="187"/>
      <c r="H109" s="187"/>
      <c r="I109" s="187"/>
      <c r="J109" s="864"/>
    </row>
    <row r="110" spans="2:10">
      <c r="B110" s="260"/>
      <c r="C110" s="260"/>
      <c r="D110" s="260"/>
      <c r="E110" s="260"/>
      <c r="F110" s="260"/>
      <c r="G110" s="187"/>
      <c r="H110" s="187"/>
      <c r="I110" s="187"/>
      <c r="J110" s="864"/>
    </row>
    <row r="111" spans="2:10">
      <c r="B111" s="260"/>
      <c r="C111" s="260"/>
      <c r="D111" s="260"/>
      <c r="E111" s="260"/>
      <c r="F111" s="260"/>
      <c r="G111" s="187"/>
      <c r="H111" s="187"/>
      <c r="I111" s="187"/>
      <c r="J111" s="864"/>
    </row>
    <row r="112" spans="2:10">
      <c r="B112" s="260"/>
      <c r="C112" s="260"/>
      <c r="D112" s="260"/>
      <c r="E112" s="260"/>
      <c r="F112" s="260"/>
      <c r="G112" s="187"/>
      <c r="H112" s="187"/>
      <c r="I112" s="187"/>
      <c r="J112" s="864"/>
    </row>
    <row r="113" spans="2:10">
      <c r="B113" s="260"/>
      <c r="C113" s="260"/>
      <c r="D113" s="260"/>
      <c r="E113" s="260"/>
      <c r="F113" s="260"/>
      <c r="G113" s="187"/>
      <c r="H113" s="187"/>
      <c r="I113" s="187"/>
      <c r="J113" s="864"/>
    </row>
    <row r="114" spans="2:10">
      <c r="B114" s="260"/>
      <c r="C114" s="260"/>
      <c r="D114" s="260"/>
      <c r="E114" s="260"/>
      <c r="F114" s="260"/>
      <c r="G114" s="187"/>
      <c r="H114" s="187"/>
      <c r="I114" s="187"/>
      <c r="J114" s="864"/>
    </row>
    <row r="115" spans="2:10">
      <c r="B115" s="260"/>
      <c r="C115" s="260"/>
      <c r="D115" s="260"/>
      <c r="E115" s="260"/>
      <c r="F115" s="260"/>
      <c r="G115" s="187"/>
      <c r="H115" s="187"/>
      <c r="I115" s="187"/>
      <c r="J115" s="864"/>
    </row>
    <row r="116" spans="2:10">
      <c r="B116" s="260"/>
      <c r="C116" s="260"/>
      <c r="D116" s="260"/>
      <c r="E116" s="260"/>
      <c r="F116" s="260"/>
      <c r="G116" s="187"/>
      <c r="H116" s="187"/>
      <c r="I116" s="187"/>
      <c r="J116" s="864"/>
    </row>
    <row r="117" spans="2:10">
      <c r="B117" s="260"/>
      <c r="C117" s="260"/>
      <c r="D117" s="260"/>
      <c r="E117" s="260"/>
      <c r="F117" s="260"/>
      <c r="G117" s="187"/>
      <c r="H117" s="187"/>
      <c r="I117" s="187"/>
      <c r="J117" s="864"/>
    </row>
    <row r="118" spans="2:10">
      <c r="B118" s="260"/>
      <c r="C118" s="260"/>
      <c r="D118" s="260"/>
      <c r="E118" s="260"/>
      <c r="F118" s="260"/>
      <c r="G118" s="187"/>
      <c r="H118" s="187"/>
      <c r="I118" s="187"/>
      <c r="J118" s="864"/>
    </row>
    <row r="119" spans="2:10">
      <c r="B119" s="260"/>
      <c r="C119" s="260"/>
      <c r="D119" s="260"/>
      <c r="E119" s="260"/>
      <c r="F119" s="260"/>
      <c r="G119" s="187"/>
      <c r="H119" s="187"/>
      <c r="I119" s="187"/>
      <c r="J119" s="864"/>
    </row>
    <row r="120" spans="2:10">
      <c r="B120" s="260"/>
      <c r="C120" s="260"/>
      <c r="D120" s="260"/>
      <c r="E120" s="260"/>
      <c r="F120" s="260"/>
      <c r="G120" s="187"/>
      <c r="H120" s="187"/>
      <c r="I120" s="187"/>
      <c r="J120" s="864"/>
    </row>
    <row r="121" spans="2:10">
      <c r="B121" s="260"/>
      <c r="C121" s="260"/>
      <c r="D121" s="260"/>
      <c r="E121" s="260"/>
      <c r="F121" s="260"/>
      <c r="G121" s="187"/>
      <c r="H121" s="187"/>
      <c r="I121" s="187"/>
      <c r="J121" s="864"/>
    </row>
    <row r="122" spans="2:10">
      <c r="B122" s="260"/>
      <c r="C122" s="260"/>
      <c r="D122" s="260"/>
      <c r="E122" s="260"/>
      <c r="F122" s="260"/>
      <c r="G122" s="187"/>
      <c r="H122" s="187"/>
      <c r="I122" s="187"/>
      <c r="J122" s="864"/>
    </row>
    <row r="123" spans="2:10">
      <c r="B123" s="260"/>
      <c r="C123" s="260"/>
      <c r="D123" s="260"/>
      <c r="E123" s="260"/>
      <c r="F123" s="260"/>
      <c r="G123" s="187"/>
      <c r="H123" s="187"/>
      <c r="I123" s="187"/>
      <c r="J123" s="864"/>
    </row>
    <row r="124" spans="2:10">
      <c r="B124" s="260"/>
      <c r="C124" s="260"/>
      <c r="D124" s="260"/>
      <c r="E124" s="260"/>
      <c r="F124" s="260"/>
      <c r="G124" s="187"/>
      <c r="H124" s="187"/>
      <c r="I124" s="187"/>
      <c r="J124" s="864"/>
    </row>
    <row r="125" spans="2:10">
      <c r="B125" s="260"/>
      <c r="C125" s="260"/>
      <c r="D125" s="260"/>
      <c r="E125" s="260"/>
      <c r="F125" s="260"/>
      <c r="G125" s="187"/>
      <c r="H125" s="187"/>
      <c r="I125" s="187"/>
      <c r="J125" s="864"/>
    </row>
    <row r="126" spans="2:10">
      <c r="B126" s="260"/>
      <c r="C126" s="260"/>
      <c r="D126" s="260"/>
      <c r="E126" s="260"/>
      <c r="F126" s="260"/>
      <c r="G126" s="187"/>
      <c r="H126" s="187"/>
      <c r="I126" s="187"/>
      <c r="J126" s="864"/>
    </row>
    <row r="127" spans="2:10">
      <c r="B127" s="260"/>
      <c r="C127" s="260"/>
      <c r="D127" s="260"/>
      <c r="E127" s="260"/>
      <c r="F127" s="260"/>
      <c r="G127" s="187"/>
      <c r="H127" s="187"/>
      <c r="I127" s="187"/>
      <c r="J127" s="864"/>
    </row>
    <row r="128" spans="2:10">
      <c r="B128" s="260"/>
      <c r="C128" s="260"/>
      <c r="D128" s="260"/>
      <c r="E128" s="260"/>
      <c r="F128" s="260"/>
      <c r="G128" s="187"/>
      <c r="H128" s="187"/>
      <c r="I128" s="187"/>
      <c r="J128" s="864"/>
    </row>
    <row r="129" spans="2:10">
      <c r="B129" s="260"/>
      <c r="C129" s="260"/>
      <c r="D129" s="260"/>
      <c r="E129" s="260"/>
      <c r="F129" s="260"/>
      <c r="G129" s="187"/>
      <c r="H129" s="187"/>
      <c r="I129" s="187"/>
      <c r="J129" s="864"/>
    </row>
    <row r="130" spans="2:10">
      <c r="B130" s="260"/>
      <c r="C130" s="260"/>
      <c r="D130" s="260"/>
      <c r="E130" s="260"/>
      <c r="F130" s="260"/>
      <c r="G130" s="187"/>
      <c r="H130" s="187"/>
      <c r="I130" s="187"/>
      <c r="J130" s="864"/>
    </row>
    <row r="131" spans="2:10">
      <c r="B131" s="260"/>
      <c r="C131" s="260"/>
      <c r="D131" s="260"/>
      <c r="E131" s="260"/>
      <c r="F131" s="260"/>
      <c r="G131" s="187"/>
      <c r="H131" s="187"/>
      <c r="I131" s="187"/>
      <c r="J131" s="864"/>
    </row>
    <row r="132" spans="2:10">
      <c r="B132" s="260"/>
      <c r="C132" s="260"/>
      <c r="D132" s="260"/>
      <c r="E132" s="260"/>
      <c r="F132" s="260"/>
      <c r="G132" s="187"/>
      <c r="H132" s="187"/>
      <c r="I132" s="187"/>
      <c r="J132" s="864"/>
    </row>
    <row r="133" spans="2:10">
      <c r="B133" s="260"/>
      <c r="C133" s="260"/>
      <c r="D133" s="260"/>
      <c r="E133" s="260"/>
      <c r="F133" s="260"/>
      <c r="G133" s="187"/>
      <c r="H133" s="187"/>
      <c r="I133" s="187"/>
      <c r="J133" s="864"/>
    </row>
    <row r="134" spans="2:10">
      <c r="B134" s="260"/>
      <c r="C134" s="260"/>
      <c r="D134" s="260"/>
      <c r="E134" s="260"/>
      <c r="F134" s="260"/>
      <c r="G134" s="187"/>
      <c r="H134" s="187"/>
      <c r="I134" s="187"/>
      <c r="J134" s="864"/>
    </row>
    <row r="135" spans="2:10">
      <c r="B135" s="260"/>
      <c r="C135" s="260"/>
      <c r="D135" s="260"/>
      <c r="E135" s="260"/>
      <c r="F135" s="260"/>
      <c r="G135" s="187"/>
      <c r="H135" s="187"/>
      <c r="I135" s="187"/>
      <c r="J135" s="864"/>
    </row>
    <row r="136" spans="2:10">
      <c r="B136" s="260"/>
      <c r="C136" s="260"/>
      <c r="D136" s="260"/>
      <c r="E136" s="260"/>
      <c r="F136" s="260"/>
      <c r="G136" s="187"/>
      <c r="H136" s="187"/>
      <c r="I136" s="187"/>
      <c r="J136" s="864"/>
    </row>
    <row r="137" spans="2:10">
      <c r="B137" s="260"/>
      <c r="C137" s="260"/>
      <c r="D137" s="260"/>
      <c r="E137" s="260"/>
      <c r="F137" s="260"/>
      <c r="G137" s="187"/>
      <c r="H137" s="187"/>
      <c r="I137" s="187"/>
      <c r="J137" s="864"/>
    </row>
    <row r="138" spans="2:10">
      <c r="B138" s="260"/>
      <c r="C138" s="260"/>
      <c r="D138" s="260"/>
      <c r="E138" s="260"/>
      <c r="F138" s="260"/>
      <c r="G138" s="187"/>
      <c r="H138" s="187"/>
      <c r="I138" s="187"/>
      <c r="J138" s="864"/>
    </row>
    <row r="139" spans="2:10">
      <c r="B139" s="260"/>
      <c r="C139" s="260"/>
      <c r="D139" s="260"/>
      <c r="E139" s="260"/>
      <c r="F139" s="260"/>
      <c r="G139" s="187"/>
      <c r="H139" s="187"/>
      <c r="I139" s="187"/>
      <c r="J139" s="864"/>
    </row>
    <row r="140" spans="2:10">
      <c r="B140" s="260"/>
      <c r="C140" s="260"/>
      <c r="D140" s="260"/>
      <c r="E140" s="260"/>
      <c r="F140" s="260"/>
      <c r="G140" s="187"/>
      <c r="H140" s="187"/>
      <c r="I140" s="187"/>
      <c r="J140" s="864"/>
    </row>
    <row r="141" spans="2:10">
      <c r="B141" s="260"/>
      <c r="C141" s="260"/>
      <c r="D141" s="260"/>
      <c r="E141" s="260"/>
      <c r="F141" s="260"/>
      <c r="G141" s="187"/>
      <c r="H141" s="187"/>
      <c r="I141" s="187"/>
      <c r="J141" s="864"/>
    </row>
    <row r="142" spans="2:10">
      <c r="B142" s="260"/>
      <c r="C142" s="260"/>
      <c r="D142" s="260"/>
      <c r="E142" s="260"/>
      <c r="F142" s="260"/>
      <c r="G142" s="187"/>
      <c r="H142" s="187"/>
      <c r="I142" s="187"/>
      <c r="J142" s="864"/>
    </row>
    <row r="143" spans="2:10">
      <c r="B143" s="260"/>
      <c r="C143" s="260"/>
      <c r="D143" s="260"/>
      <c r="E143" s="260"/>
      <c r="F143" s="260"/>
      <c r="G143" s="187"/>
      <c r="H143" s="187"/>
      <c r="I143" s="187"/>
      <c r="J143" s="864"/>
    </row>
    <row r="144" spans="2:10">
      <c r="B144" s="260"/>
      <c r="C144" s="260"/>
      <c r="D144" s="260"/>
      <c r="E144" s="260"/>
      <c r="F144" s="260"/>
      <c r="G144" s="187"/>
      <c r="H144" s="187"/>
      <c r="I144" s="187"/>
      <c r="J144" s="864"/>
    </row>
    <row r="145" spans="2:10">
      <c r="B145" s="260"/>
      <c r="C145" s="260"/>
      <c r="D145" s="260"/>
      <c r="E145" s="260"/>
      <c r="F145" s="260"/>
      <c r="G145" s="187"/>
      <c r="H145" s="187"/>
      <c r="I145" s="187"/>
      <c r="J145" s="864"/>
    </row>
    <row r="146" spans="2:10">
      <c r="B146" s="260"/>
      <c r="C146" s="260"/>
      <c r="D146" s="260"/>
      <c r="E146" s="260"/>
      <c r="F146" s="260"/>
      <c r="G146" s="187"/>
      <c r="H146" s="187"/>
      <c r="I146" s="187"/>
      <c r="J146" s="864"/>
    </row>
    <row r="147" spans="2:10">
      <c r="B147" s="260"/>
      <c r="C147" s="260"/>
      <c r="D147" s="260"/>
      <c r="E147" s="260"/>
      <c r="F147" s="260"/>
      <c r="G147" s="187"/>
      <c r="H147" s="187"/>
      <c r="I147" s="187"/>
      <c r="J147" s="864"/>
    </row>
    <row r="148" spans="2:10">
      <c r="B148" s="260"/>
      <c r="C148" s="260"/>
      <c r="D148" s="260"/>
      <c r="E148" s="260"/>
      <c r="F148" s="260"/>
      <c r="G148" s="187"/>
      <c r="H148" s="187"/>
      <c r="I148" s="187"/>
      <c r="J148" s="864"/>
    </row>
    <row r="149" spans="2:10">
      <c r="B149" s="260"/>
      <c r="C149" s="260"/>
      <c r="D149" s="260"/>
      <c r="E149" s="260"/>
      <c r="F149" s="260"/>
      <c r="G149" s="187"/>
      <c r="H149" s="187"/>
      <c r="I149" s="187"/>
      <c r="J149" s="864"/>
    </row>
    <row r="150" spans="2:10">
      <c r="B150" s="260"/>
      <c r="C150" s="260"/>
      <c r="D150" s="260"/>
      <c r="E150" s="260"/>
      <c r="F150" s="260"/>
      <c r="G150" s="187"/>
      <c r="H150" s="187"/>
      <c r="I150" s="187"/>
      <c r="J150" s="864"/>
    </row>
    <row r="151" spans="2:10">
      <c r="B151" s="260"/>
      <c r="C151" s="260"/>
      <c r="D151" s="260"/>
      <c r="E151" s="260"/>
      <c r="F151" s="260"/>
      <c r="G151" s="187"/>
      <c r="H151" s="187"/>
      <c r="I151" s="187"/>
      <c r="J151" s="864"/>
    </row>
    <row r="152" spans="2:10">
      <c r="B152" s="260"/>
      <c r="C152" s="260"/>
      <c r="D152" s="260"/>
      <c r="E152" s="260"/>
      <c r="F152" s="260"/>
      <c r="G152" s="187"/>
      <c r="H152" s="187"/>
      <c r="I152" s="187"/>
      <c r="J152" s="864"/>
    </row>
    <row r="153" spans="2:10">
      <c r="B153" s="260"/>
      <c r="C153" s="260"/>
      <c r="D153" s="260"/>
      <c r="E153" s="260"/>
      <c r="F153" s="260"/>
      <c r="G153" s="187"/>
      <c r="H153" s="187"/>
      <c r="I153" s="187"/>
      <c r="J153" s="864"/>
    </row>
    <row r="154" spans="2:10">
      <c r="B154" s="260"/>
      <c r="C154" s="260"/>
      <c r="D154" s="260"/>
      <c r="E154" s="260"/>
      <c r="F154" s="260"/>
      <c r="G154" s="187"/>
      <c r="H154" s="187"/>
      <c r="I154" s="187"/>
      <c r="J154" s="864"/>
    </row>
    <row r="155" spans="2:10">
      <c r="B155" s="260"/>
      <c r="C155" s="260"/>
      <c r="D155" s="260"/>
      <c r="E155" s="260"/>
      <c r="F155" s="260"/>
      <c r="G155" s="187"/>
      <c r="H155" s="187"/>
      <c r="I155" s="187"/>
      <c r="J155" s="864"/>
    </row>
    <row r="156" spans="2:10">
      <c r="B156" s="260"/>
      <c r="C156" s="260"/>
      <c r="D156" s="260"/>
      <c r="E156" s="260"/>
      <c r="F156" s="260"/>
      <c r="G156" s="187"/>
      <c r="H156" s="187"/>
      <c r="I156" s="187"/>
      <c r="J156" s="864"/>
    </row>
    <row r="157" spans="2:10">
      <c r="B157" s="260"/>
      <c r="C157" s="260"/>
      <c r="D157" s="260"/>
      <c r="E157" s="260"/>
      <c r="F157" s="260"/>
      <c r="G157" s="187"/>
      <c r="H157" s="187"/>
      <c r="I157" s="187"/>
      <c r="J157" s="864"/>
    </row>
    <row r="158" spans="2:10">
      <c r="B158" s="260"/>
      <c r="C158" s="260"/>
      <c r="D158" s="260"/>
      <c r="E158" s="260"/>
      <c r="F158" s="260"/>
      <c r="G158" s="187"/>
      <c r="H158" s="187"/>
      <c r="I158" s="187"/>
      <c r="J158" s="864"/>
    </row>
    <row r="159" spans="2:10">
      <c r="B159" s="260"/>
      <c r="C159" s="260"/>
      <c r="D159" s="260"/>
      <c r="E159" s="260"/>
      <c r="F159" s="260"/>
      <c r="G159" s="187"/>
      <c r="H159" s="187"/>
      <c r="I159" s="187"/>
      <c r="J159" s="864"/>
    </row>
    <row r="160" spans="2:10">
      <c r="B160" s="260"/>
      <c r="C160" s="260"/>
      <c r="D160" s="260"/>
      <c r="E160" s="260"/>
      <c r="F160" s="260"/>
      <c r="G160" s="187"/>
      <c r="H160" s="187"/>
      <c r="I160" s="187"/>
      <c r="J160" s="864"/>
    </row>
    <row r="161" spans="2:10">
      <c r="B161" s="260"/>
      <c r="C161" s="260"/>
      <c r="D161" s="260"/>
      <c r="E161" s="260"/>
      <c r="F161" s="260"/>
      <c r="G161" s="187"/>
      <c r="H161" s="187"/>
      <c r="I161" s="187"/>
      <c r="J161" s="864"/>
    </row>
    <row r="162" spans="2:10">
      <c r="B162" s="260"/>
      <c r="C162" s="260"/>
      <c r="D162" s="260"/>
      <c r="E162" s="260"/>
      <c r="F162" s="260"/>
      <c r="G162" s="187"/>
      <c r="H162" s="187"/>
      <c r="I162" s="187"/>
      <c r="J162" s="864"/>
    </row>
    <row r="163" spans="2:10">
      <c r="B163" s="260"/>
      <c r="C163" s="260"/>
      <c r="D163" s="260"/>
      <c r="E163" s="260"/>
      <c r="F163" s="260"/>
      <c r="G163" s="187"/>
      <c r="H163" s="187"/>
      <c r="I163" s="187"/>
      <c r="J163" s="864"/>
    </row>
    <row r="164" spans="2:10">
      <c r="B164" s="260"/>
      <c r="C164" s="260"/>
      <c r="D164" s="260"/>
      <c r="E164" s="260"/>
      <c r="F164" s="260"/>
      <c r="G164" s="187"/>
      <c r="H164" s="187"/>
      <c r="I164" s="187"/>
      <c r="J164" s="864"/>
    </row>
    <row r="165" spans="2:10">
      <c r="B165" s="260"/>
      <c r="C165" s="260"/>
      <c r="D165" s="260"/>
      <c r="E165" s="260"/>
      <c r="F165" s="260"/>
      <c r="G165" s="187"/>
      <c r="H165" s="187"/>
      <c r="I165" s="187"/>
      <c r="J165" s="864"/>
    </row>
    <row r="166" spans="2:10">
      <c r="B166" s="260"/>
      <c r="C166" s="260"/>
      <c r="D166" s="260"/>
      <c r="E166" s="260"/>
      <c r="F166" s="260"/>
      <c r="G166" s="187"/>
      <c r="H166" s="187"/>
      <c r="I166" s="187"/>
      <c r="J166" s="864"/>
    </row>
    <row r="167" spans="2:10">
      <c r="B167" s="260"/>
      <c r="C167" s="260"/>
      <c r="D167" s="260"/>
      <c r="E167" s="260"/>
      <c r="F167" s="260"/>
      <c r="G167" s="187"/>
      <c r="H167" s="187"/>
      <c r="I167" s="187"/>
      <c r="J167" s="864"/>
    </row>
    <row r="168" spans="2:10">
      <c r="B168" s="260"/>
      <c r="C168" s="260"/>
      <c r="D168" s="260"/>
      <c r="E168" s="260"/>
      <c r="F168" s="260"/>
      <c r="G168" s="187"/>
      <c r="H168" s="187"/>
      <c r="I168" s="187"/>
      <c r="J168" s="864"/>
    </row>
    <row r="169" spans="2:10">
      <c r="B169" s="260"/>
      <c r="C169" s="260"/>
      <c r="D169" s="260"/>
      <c r="E169" s="260"/>
      <c r="F169" s="260"/>
      <c r="G169" s="187"/>
      <c r="H169" s="187"/>
      <c r="I169" s="187"/>
      <c r="J169" s="864"/>
    </row>
    <row r="170" spans="2:10">
      <c r="B170" s="260"/>
      <c r="C170" s="260"/>
      <c r="D170" s="260"/>
      <c r="E170" s="260"/>
      <c r="F170" s="260"/>
      <c r="G170" s="187"/>
      <c r="H170" s="187"/>
      <c r="I170" s="187"/>
      <c r="J170" s="864"/>
    </row>
    <row r="171" spans="2:10">
      <c r="B171" s="260"/>
      <c r="C171" s="260"/>
      <c r="D171" s="260"/>
      <c r="E171" s="260"/>
      <c r="F171" s="260"/>
      <c r="G171" s="187"/>
      <c r="H171" s="187"/>
      <c r="I171" s="187"/>
      <c r="J171" s="864"/>
    </row>
    <row r="172" spans="2:10">
      <c r="B172" s="260"/>
      <c r="C172" s="260"/>
      <c r="D172" s="260"/>
      <c r="E172" s="260"/>
      <c r="F172" s="260"/>
      <c r="G172" s="187"/>
      <c r="H172" s="187"/>
      <c r="I172" s="187"/>
      <c r="J172" s="864"/>
    </row>
    <row r="173" spans="2:10">
      <c r="B173" s="260"/>
      <c r="C173" s="260"/>
      <c r="D173" s="260"/>
      <c r="E173" s="260"/>
      <c r="F173" s="260"/>
      <c r="G173" s="187"/>
      <c r="H173" s="187"/>
      <c r="I173" s="187"/>
      <c r="J173" s="864"/>
    </row>
    <row r="174" spans="2:10">
      <c r="B174" s="260"/>
      <c r="C174" s="260"/>
      <c r="D174" s="260"/>
      <c r="E174" s="260"/>
      <c r="F174" s="260"/>
      <c r="G174" s="187"/>
      <c r="H174" s="187"/>
      <c r="I174" s="187"/>
      <c r="J174" s="864"/>
    </row>
    <row r="175" spans="2:10">
      <c r="B175" s="260"/>
      <c r="C175" s="260"/>
      <c r="D175" s="260"/>
      <c r="E175" s="260"/>
      <c r="F175" s="260"/>
      <c r="G175" s="187"/>
      <c r="H175" s="187"/>
      <c r="I175" s="187"/>
      <c r="J175" s="864"/>
    </row>
    <row r="176" spans="2:10">
      <c r="B176" s="260"/>
      <c r="C176" s="260"/>
      <c r="D176" s="260"/>
      <c r="E176" s="260"/>
      <c r="F176" s="260"/>
      <c r="G176" s="187"/>
      <c r="H176" s="187"/>
      <c r="I176" s="187"/>
      <c r="J176" s="864"/>
    </row>
    <row r="177" spans="2:10">
      <c r="B177" s="260"/>
      <c r="C177" s="260"/>
      <c r="D177" s="260"/>
      <c r="E177" s="260"/>
      <c r="F177" s="260"/>
      <c r="G177" s="187"/>
      <c r="H177" s="187"/>
      <c r="I177" s="187"/>
      <c r="J177" s="864"/>
    </row>
    <row r="178" spans="2:10">
      <c r="B178" s="260"/>
      <c r="C178" s="260"/>
      <c r="D178" s="260"/>
      <c r="E178" s="260"/>
      <c r="F178" s="260"/>
      <c r="G178" s="187"/>
      <c r="H178" s="187"/>
      <c r="I178" s="187"/>
      <c r="J178" s="864"/>
    </row>
    <row r="179" spans="2:10">
      <c r="B179" s="260"/>
      <c r="C179" s="260"/>
      <c r="D179" s="260"/>
      <c r="E179" s="260"/>
      <c r="F179" s="260"/>
      <c r="G179" s="187"/>
      <c r="H179" s="187"/>
      <c r="I179" s="187"/>
      <c r="J179" s="864"/>
    </row>
    <row r="180" spans="2:10">
      <c r="B180" s="260"/>
      <c r="C180" s="260"/>
      <c r="D180" s="260"/>
      <c r="E180" s="260"/>
      <c r="F180" s="260"/>
      <c r="G180" s="187"/>
      <c r="H180" s="187"/>
      <c r="I180" s="187"/>
      <c r="J180" s="864"/>
    </row>
    <row r="181" spans="2:10">
      <c r="B181" s="260"/>
      <c r="C181" s="260"/>
      <c r="D181" s="260"/>
      <c r="E181" s="260"/>
      <c r="F181" s="260"/>
      <c r="G181" s="187"/>
      <c r="H181" s="187"/>
      <c r="I181" s="187"/>
      <c r="J181" s="864"/>
    </row>
    <row r="182" spans="2:10">
      <c r="B182" s="260"/>
      <c r="C182" s="260"/>
      <c r="D182" s="260"/>
      <c r="E182" s="260"/>
      <c r="F182" s="260"/>
      <c r="G182" s="187"/>
      <c r="H182" s="187"/>
      <c r="I182" s="187"/>
      <c r="J182" s="864"/>
    </row>
    <row r="183" spans="2:10">
      <c r="B183" s="260"/>
      <c r="C183" s="260"/>
      <c r="D183" s="260"/>
      <c r="E183" s="260"/>
      <c r="F183" s="260"/>
      <c r="G183" s="187"/>
      <c r="H183" s="187"/>
      <c r="I183" s="187"/>
      <c r="J183" s="864"/>
    </row>
    <row r="184" spans="2:10">
      <c r="B184" s="260"/>
      <c r="C184" s="260"/>
      <c r="D184" s="260"/>
      <c r="E184" s="260"/>
      <c r="F184" s="260"/>
      <c r="G184" s="187"/>
      <c r="H184" s="187"/>
      <c r="I184" s="187"/>
      <c r="J184" s="864"/>
    </row>
    <row r="185" spans="2:10">
      <c r="B185" s="260"/>
      <c r="C185" s="260"/>
      <c r="D185" s="260"/>
      <c r="E185" s="260"/>
      <c r="F185" s="260"/>
      <c r="G185" s="187"/>
      <c r="H185" s="187"/>
      <c r="I185" s="187"/>
      <c r="J185" s="864"/>
    </row>
    <row r="186" spans="2:10">
      <c r="B186" s="260"/>
      <c r="C186" s="260"/>
      <c r="D186" s="260"/>
      <c r="E186" s="260"/>
      <c r="F186" s="260"/>
      <c r="G186" s="187"/>
      <c r="H186" s="187"/>
      <c r="I186" s="187"/>
      <c r="J186" s="864"/>
    </row>
    <row r="187" spans="2:10">
      <c r="B187" s="260"/>
      <c r="C187" s="260"/>
      <c r="D187" s="260"/>
      <c r="E187" s="260"/>
      <c r="F187" s="260"/>
      <c r="G187" s="187"/>
      <c r="H187" s="187"/>
      <c r="I187" s="187"/>
      <c r="J187" s="864"/>
    </row>
    <row r="188" spans="2:10">
      <c r="B188" s="260"/>
      <c r="C188" s="260"/>
      <c r="D188" s="260"/>
      <c r="E188" s="260"/>
      <c r="F188" s="260"/>
      <c r="G188" s="187"/>
      <c r="H188" s="187"/>
      <c r="I188" s="187"/>
      <c r="J188" s="864"/>
    </row>
    <row r="189" spans="2:10">
      <c r="B189" s="260"/>
      <c r="C189" s="260"/>
      <c r="D189" s="260"/>
      <c r="E189" s="260"/>
      <c r="F189" s="260"/>
      <c r="G189" s="187"/>
      <c r="H189" s="187"/>
      <c r="I189" s="187"/>
      <c r="J189" s="864"/>
    </row>
    <row r="190" spans="2:10">
      <c r="B190" s="260"/>
      <c r="C190" s="260"/>
      <c r="D190" s="260"/>
      <c r="E190" s="260"/>
      <c r="F190" s="260"/>
      <c r="G190" s="187"/>
      <c r="H190" s="187"/>
      <c r="I190" s="187"/>
      <c r="J190" s="864"/>
    </row>
    <row r="191" spans="2:10">
      <c r="B191" s="260"/>
      <c r="C191" s="260"/>
      <c r="D191" s="260"/>
      <c r="E191" s="260"/>
      <c r="F191" s="260"/>
      <c r="G191" s="187"/>
      <c r="H191" s="187"/>
      <c r="I191" s="187"/>
      <c r="J191" s="864"/>
    </row>
    <row r="192" spans="2:10">
      <c r="B192" s="260"/>
      <c r="C192" s="260"/>
      <c r="D192" s="260"/>
      <c r="E192" s="260"/>
      <c r="F192" s="260"/>
      <c r="G192" s="187"/>
      <c r="H192" s="187"/>
      <c r="I192" s="187"/>
      <c r="J192" s="864"/>
    </row>
    <row r="193" spans="2:10">
      <c r="B193" s="260"/>
      <c r="C193" s="260"/>
      <c r="D193" s="260"/>
      <c r="E193" s="260"/>
      <c r="F193" s="260"/>
      <c r="G193" s="187"/>
      <c r="H193" s="187"/>
      <c r="I193" s="187"/>
      <c r="J193" s="864"/>
    </row>
    <row r="194" spans="2:10">
      <c r="B194" s="260"/>
      <c r="C194" s="260"/>
      <c r="D194" s="260"/>
      <c r="E194" s="260"/>
      <c r="F194" s="260"/>
      <c r="G194" s="187"/>
      <c r="H194" s="187"/>
      <c r="I194" s="187"/>
      <c r="J194" s="864"/>
    </row>
    <row r="195" spans="2:10">
      <c r="B195" s="260"/>
      <c r="C195" s="260"/>
      <c r="D195" s="260"/>
      <c r="E195" s="260"/>
      <c r="F195" s="260"/>
      <c r="G195" s="187"/>
      <c r="H195" s="187"/>
      <c r="I195" s="187"/>
      <c r="J195" s="864"/>
    </row>
    <row r="196" spans="2:10">
      <c r="B196" s="260"/>
      <c r="C196" s="260"/>
      <c r="D196" s="260"/>
      <c r="E196" s="260"/>
      <c r="F196" s="260"/>
      <c r="G196" s="187"/>
      <c r="H196" s="187"/>
      <c r="I196" s="187"/>
      <c r="J196" s="864"/>
    </row>
    <row r="197" spans="2:10">
      <c r="B197" s="260"/>
      <c r="C197" s="260"/>
      <c r="D197" s="260"/>
      <c r="E197" s="260"/>
      <c r="F197" s="260"/>
      <c r="G197" s="187"/>
      <c r="H197" s="187"/>
      <c r="I197" s="187"/>
      <c r="J197" s="864"/>
    </row>
    <row r="198" spans="2:10">
      <c r="B198" s="260"/>
      <c r="C198" s="260"/>
      <c r="D198" s="260"/>
      <c r="E198" s="260"/>
      <c r="F198" s="260"/>
      <c r="G198" s="187"/>
      <c r="H198" s="187"/>
      <c r="I198" s="187"/>
      <c r="J198" s="864"/>
    </row>
    <row r="199" spans="2:10">
      <c r="B199" s="260"/>
      <c r="C199" s="260"/>
      <c r="D199" s="260"/>
      <c r="E199" s="260"/>
      <c r="F199" s="260"/>
      <c r="G199" s="187"/>
      <c r="H199" s="187"/>
      <c r="I199" s="187"/>
      <c r="J199" s="864"/>
    </row>
    <row r="200" spans="2:10">
      <c r="B200" s="260"/>
      <c r="C200" s="260"/>
      <c r="D200" s="260"/>
      <c r="E200" s="260"/>
      <c r="F200" s="260"/>
      <c r="G200" s="187"/>
      <c r="H200" s="187"/>
      <c r="I200" s="187"/>
      <c r="J200" s="864"/>
    </row>
    <row r="201" spans="2:10">
      <c r="B201" s="260"/>
      <c r="C201" s="260"/>
      <c r="D201" s="260"/>
      <c r="E201" s="260"/>
      <c r="F201" s="260"/>
      <c r="G201" s="187"/>
      <c r="H201" s="187"/>
      <c r="I201" s="187"/>
      <c r="J201" s="864"/>
    </row>
    <row r="202" spans="2:10">
      <c r="B202" s="260"/>
      <c r="C202" s="260"/>
      <c r="D202" s="260"/>
      <c r="E202" s="260"/>
      <c r="F202" s="260"/>
      <c r="G202" s="187"/>
      <c r="H202" s="187"/>
      <c r="I202" s="187"/>
      <c r="J202" s="864"/>
    </row>
    <row r="203" spans="2:10">
      <c r="B203" s="260"/>
      <c r="C203" s="260"/>
      <c r="D203" s="260"/>
      <c r="E203" s="260"/>
      <c r="F203" s="260"/>
      <c r="G203" s="187"/>
      <c r="H203" s="187"/>
      <c r="I203" s="187"/>
      <c r="J203" s="864"/>
    </row>
    <row r="204" spans="2:10">
      <c r="B204" s="260"/>
      <c r="C204" s="260"/>
      <c r="D204" s="260"/>
      <c r="E204" s="260"/>
      <c r="F204" s="260"/>
      <c r="G204" s="187"/>
      <c r="H204" s="187"/>
      <c r="I204" s="187"/>
      <c r="J204" s="864"/>
    </row>
    <row r="205" spans="2:10">
      <c r="B205" s="260"/>
      <c r="C205" s="260"/>
      <c r="D205" s="260"/>
      <c r="E205" s="260"/>
      <c r="F205" s="260"/>
      <c r="G205" s="187"/>
      <c r="H205" s="187"/>
      <c r="I205" s="187"/>
      <c r="J205" s="864"/>
    </row>
    <row r="206" spans="2:10">
      <c r="B206" s="260"/>
      <c r="C206" s="260"/>
      <c r="D206" s="260"/>
      <c r="E206" s="260"/>
      <c r="F206" s="260"/>
      <c r="G206" s="187"/>
      <c r="H206" s="187"/>
      <c r="I206" s="187"/>
      <c r="J206" s="864"/>
    </row>
    <row r="207" spans="2:10">
      <c r="B207" s="260"/>
      <c r="C207" s="260"/>
      <c r="D207" s="260"/>
      <c r="E207" s="260"/>
      <c r="F207" s="260"/>
      <c r="G207" s="187"/>
      <c r="H207" s="187"/>
      <c r="I207" s="187"/>
      <c r="J207" s="864"/>
    </row>
    <row r="208" spans="2:10">
      <c r="B208" s="260"/>
      <c r="C208" s="260"/>
      <c r="D208" s="260"/>
      <c r="E208" s="260"/>
      <c r="F208" s="260"/>
      <c r="G208" s="187"/>
      <c r="H208" s="187"/>
      <c r="I208" s="187"/>
      <c r="J208" s="864"/>
    </row>
    <row r="209" spans="2:10">
      <c r="B209" s="260"/>
      <c r="C209" s="260"/>
      <c r="D209" s="260"/>
      <c r="E209" s="260"/>
      <c r="F209" s="260"/>
      <c r="G209" s="187"/>
      <c r="H209" s="187"/>
      <c r="I209" s="187"/>
      <c r="J209" s="864"/>
    </row>
    <row r="210" spans="2:10">
      <c r="B210" s="260"/>
      <c r="C210" s="260"/>
      <c r="D210" s="260"/>
      <c r="E210" s="260"/>
      <c r="F210" s="260"/>
      <c r="G210" s="187"/>
      <c r="H210" s="187"/>
      <c r="I210" s="187"/>
      <c r="J210" s="864"/>
    </row>
    <row r="211" spans="2:10">
      <c r="B211" s="260"/>
      <c r="C211" s="260"/>
      <c r="D211" s="260"/>
      <c r="E211" s="260"/>
      <c r="F211" s="260"/>
      <c r="G211" s="187"/>
      <c r="H211" s="187"/>
      <c r="I211" s="187"/>
      <c r="J211" s="864"/>
    </row>
    <row r="212" spans="2:10">
      <c r="B212" s="260"/>
      <c r="C212" s="260"/>
      <c r="D212" s="260"/>
      <c r="E212" s="260"/>
      <c r="F212" s="260"/>
      <c r="G212" s="187"/>
      <c r="H212" s="187"/>
      <c r="I212" s="187"/>
      <c r="J212" s="864"/>
    </row>
    <row r="213" spans="2:10">
      <c r="B213" s="260"/>
      <c r="C213" s="260"/>
      <c r="D213" s="260"/>
      <c r="E213" s="260"/>
      <c r="F213" s="260"/>
      <c r="G213" s="187"/>
      <c r="H213" s="187"/>
      <c r="I213" s="187"/>
      <c r="J213" s="864"/>
    </row>
    <row r="214" spans="2:10">
      <c r="B214" s="260"/>
      <c r="C214" s="260"/>
      <c r="D214" s="260"/>
      <c r="E214" s="260"/>
      <c r="F214" s="260"/>
      <c r="G214" s="187"/>
      <c r="H214" s="187"/>
      <c r="I214" s="187"/>
      <c r="J214" s="864"/>
    </row>
    <row r="215" spans="2:10">
      <c r="B215" s="260"/>
      <c r="C215" s="260"/>
      <c r="D215" s="260"/>
      <c r="E215" s="260"/>
      <c r="F215" s="260"/>
      <c r="G215" s="187"/>
      <c r="H215" s="187"/>
      <c r="I215" s="187"/>
      <c r="J215" s="864"/>
    </row>
    <row r="216" spans="2:10">
      <c r="B216" s="260"/>
      <c r="C216" s="260"/>
      <c r="D216" s="260"/>
      <c r="E216" s="260"/>
      <c r="F216" s="260"/>
      <c r="G216" s="187"/>
      <c r="H216" s="187"/>
      <c r="I216" s="187"/>
      <c r="J216" s="864"/>
    </row>
    <row r="217" spans="2:10">
      <c r="B217" s="260"/>
      <c r="C217" s="260"/>
      <c r="D217" s="260"/>
      <c r="E217" s="260"/>
      <c r="F217" s="260"/>
      <c r="G217" s="187"/>
      <c r="H217" s="187"/>
      <c r="I217" s="187"/>
      <c r="J217" s="864"/>
    </row>
    <row r="218" spans="2:10">
      <c r="B218" s="260"/>
      <c r="C218" s="260"/>
      <c r="D218" s="260"/>
      <c r="E218" s="260"/>
      <c r="F218" s="260"/>
      <c r="G218" s="187"/>
      <c r="H218" s="187"/>
      <c r="I218" s="187"/>
      <c r="J218" s="864"/>
    </row>
    <row r="219" spans="2:10">
      <c r="B219" s="260"/>
      <c r="C219" s="260"/>
      <c r="D219" s="260"/>
      <c r="E219" s="260"/>
      <c r="F219" s="260"/>
      <c r="G219" s="187"/>
      <c r="H219" s="187"/>
      <c r="I219" s="187"/>
      <c r="J219" s="864"/>
    </row>
    <row r="220" spans="2:10">
      <c r="B220" s="260"/>
      <c r="C220" s="260"/>
      <c r="D220" s="260"/>
      <c r="E220" s="260"/>
      <c r="F220" s="260"/>
      <c r="G220" s="187"/>
      <c r="H220" s="187"/>
      <c r="I220" s="187"/>
      <c r="J220" s="864"/>
    </row>
    <row r="221" spans="2:10">
      <c r="B221" s="260"/>
      <c r="C221" s="260"/>
      <c r="D221" s="260"/>
      <c r="E221" s="260"/>
      <c r="F221" s="260"/>
      <c r="G221" s="187"/>
      <c r="H221" s="187"/>
      <c r="I221" s="187"/>
      <c r="J221" s="864"/>
    </row>
    <row r="222" spans="2:10">
      <c r="B222" s="260"/>
      <c r="C222" s="260"/>
      <c r="D222" s="260"/>
      <c r="E222" s="260"/>
      <c r="F222" s="260"/>
      <c r="G222" s="187"/>
      <c r="H222" s="187"/>
      <c r="I222" s="187"/>
      <c r="J222" s="864"/>
    </row>
    <row r="223" spans="2:10">
      <c r="B223" s="260"/>
      <c r="C223" s="260"/>
      <c r="D223" s="260"/>
      <c r="E223" s="260"/>
      <c r="F223" s="260"/>
      <c r="G223" s="187"/>
      <c r="H223" s="187"/>
      <c r="I223" s="187"/>
      <c r="J223" s="864"/>
    </row>
    <row r="224" spans="2:10">
      <c r="B224" s="260"/>
      <c r="C224" s="260"/>
      <c r="D224" s="260"/>
      <c r="E224" s="260"/>
      <c r="F224" s="260"/>
      <c r="G224" s="187"/>
      <c r="H224" s="187"/>
      <c r="I224" s="187"/>
      <c r="J224" s="864"/>
    </row>
    <row r="225" spans="2:10">
      <c r="B225" s="260"/>
      <c r="C225" s="260"/>
      <c r="D225" s="260"/>
      <c r="E225" s="260"/>
      <c r="F225" s="260"/>
      <c r="G225" s="187"/>
      <c r="H225" s="187"/>
      <c r="I225" s="187"/>
      <c r="J225" s="864"/>
    </row>
    <row r="226" spans="2:10">
      <c r="B226" s="260"/>
      <c r="C226" s="260"/>
      <c r="D226" s="260"/>
      <c r="E226" s="260"/>
      <c r="F226" s="260"/>
      <c r="G226" s="187"/>
      <c r="H226" s="187"/>
      <c r="I226" s="187"/>
      <c r="J226" s="864"/>
    </row>
    <row r="227" spans="2:10">
      <c r="B227" s="260"/>
      <c r="C227" s="260"/>
      <c r="D227" s="260"/>
      <c r="E227" s="260"/>
      <c r="F227" s="260"/>
      <c r="G227" s="187"/>
      <c r="H227" s="187"/>
      <c r="I227" s="187"/>
      <c r="J227" s="864"/>
    </row>
    <row r="228" spans="2:10">
      <c r="B228" s="260"/>
      <c r="C228" s="260"/>
      <c r="D228" s="260"/>
      <c r="E228" s="260"/>
      <c r="F228" s="260"/>
      <c r="G228" s="187"/>
      <c r="H228" s="187"/>
      <c r="I228" s="187"/>
      <c r="J228" s="864"/>
    </row>
    <row r="229" spans="2:10">
      <c r="B229" s="260"/>
      <c r="C229" s="260"/>
      <c r="D229" s="260"/>
      <c r="E229" s="260"/>
      <c r="F229" s="260"/>
      <c r="G229" s="187"/>
      <c r="H229" s="187"/>
      <c r="I229" s="187"/>
      <c r="J229" s="864"/>
    </row>
    <row r="230" spans="2:10">
      <c r="B230" s="260"/>
      <c r="C230" s="260"/>
      <c r="D230" s="260"/>
      <c r="E230" s="260"/>
      <c r="F230" s="260"/>
      <c r="G230" s="187"/>
      <c r="H230" s="187"/>
      <c r="I230" s="187"/>
      <c r="J230" s="864"/>
    </row>
    <row r="231" spans="2:10">
      <c r="B231" s="260"/>
      <c r="C231" s="260"/>
      <c r="D231" s="260"/>
      <c r="E231" s="260"/>
      <c r="F231" s="260"/>
      <c r="G231" s="187"/>
      <c r="H231" s="187"/>
      <c r="I231" s="187"/>
      <c r="J231" s="864"/>
    </row>
    <row r="232" spans="2:10">
      <c r="B232" s="260"/>
      <c r="C232" s="260"/>
      <c r="D232" s="260"/>
      <c r="E232" s="260"/>
      <c r="F232" s="260"/>
      <c r="G232" s="187"/>
      <c r="H232" s="187"/>
      <c r="I232" s="187"/>
      <c r="J232" s="864"/>
    </row>
    <row r="233" spans="2:10">
      <c r="B233" s="260"/>
      <c r="C233" s="260"/>
      <c r="D233" s="260"/>
      <c r="E233" s="260"/>
      <c r="F233" s="260"/>
      <c r="G233" s="187"/>
      <c r="H233" s="187"/>
      <c r="I233" s="187"/>
      <c r="J233" s="864"/>
    </row>
    <row r="234" spans="2:10">
      <c r="B234" s="260"/>
      <c r="C234" s="260"/>
      <c r="D234" s="260"/>
      <c r="E234" s="260"/>
      <c r="F234" s="260"/>
      <c r="G234" s="187"/>
      <c r="H234" s="187"/>
      <c r="I234" s="187"/>
      <c r="J234" s="864"/>
    </row>
    <row r="235" spans="2:10">
      <c r="B235" s="260"/>
      <c r="C235" s="260"/>
      <c r="D235" s="260"/>
      <c r="E235" s="260"/>
      <c r="F235" s="260"/>
      <c r="G235" s="187"/>
      <c r="H235" s="187"/>
      <c r="I235" s="187"/>
      <c r="J235" s="864"/>
    </row>
    <row r="236" spans="2:10">
      <c r="B236" s="260"/>
      <c r="C236" s="260"/>
      <c r="D236" s="260"/>
      <c r="E236" s="260"/>
      <c r="F236" s="260"/>
      <c r="G236" s="187"/>
      <c r="H236" s="187"/>
      <c r="I236" s="187"/>
      <c r="J236" s="864"/>
    </row>
    <row r="237" spans="2:10">
      <c r="B237" s="260"/>
      <c r="C237" s="260"/>
      <c r="D237" s="260"/>
      <c r="E237" s="260"/>
      <c r="F237" s="260"/>
      <c r="G237" s="187"/>
      <c r="H237" s="187"/>
      <c r="I237" s="187"/>
      <c r="J237" s="864"/>
    </row>
    <row r="238" spans="2:10">
      <c r="B238" s="260"/>
      <c r="C238" s="260"/>
      <c r="D238" s="260"/>
      <c r="E238" s="260"/>
      <c r="F238" s="260"/>
      <c r="G238" s="187"/>
      <c r="H238" s="187"/>
      <c r="I238" s="187"/>
      <c r="J238" s="864"/>
    </row>
    <row r="239" spans="2:10">
      <c r="B239" s="260"/>
      <c r="C239" s="260"/>
      <c r="D239" s="260"/>
      <c r="E239" s="260"/>
      <c r="F239" s="260"/>
      <c r="G239" s="187"/>
      <c r="H239" s="187"/>
      <c r="I239" s="187"/>
      <c r="J239" s="864"/>
    </row>
    <row r="240" spans="2:10">
      <c r="B240" s="260"/>
      <c r="C240" s="260"/>
      <c r="D240" s="260"/>
      <c r="E240" s="260"/>
      <c r="F240" s="260"/>
      <c r="G240" s="187"/>
      <c r="H240" s="187"/>
      <c r="I240" s="187"/>
      <c r="J240" s="864"/>
    </row>
    <row r="241" spans="2:10">
      <c r="B241" s="260"/>
      <c r="C241" s="260"/>
      <c r="D241" s="260"/>
      <c r="E241" s="260"/>
      <c r="F241" s="260"/>
      <c r="G241" s="187"/>
      <c r="H241" s="187"/>
      <c r="I241" s="187"/>
      <c r="J241" s="864"/>
    </row>
    <row r="242" spans="2:10">
      <c r="B242" s="260"/>
      <c r="C242" s="260"/>
      <c r="D242" s="260"/>
      <c r="E242" s="260"/>
      <c r="F242" s="260"/>
      <c r="G242" s="187"/>
      <c r="H242" s="187"/>
      <c r="I242" s="187"/>
      <c r="J242" s="864"/>
    </row>
    <row r="243" spans="2:10">
      <c r="B243" s="260"/>
      <c r="C243" s="260"/>
      <c r="D243" s="260"/>
      <c r="E243" s="260"/>
      <c r="F243" s="260"/>
      <c r="G243" s="187"/>
      <c r="H243" s="187"/>
      <c r="I243" s="187"/>
      <c r="J243" s="864"/>
    </row>
    <row r="244" spans="2:10">
      <c r="B244" s="260"/>
      <c r="C244" s="260"/>
      <c r="D244" s="260"/>
      <c r="E244" s="260"/>
      <c r="F244" s="260"/>
      <c r="G244" s="187"/>
      <c r="H244" s="187"/>
      <c r="I244" s="187"/>
      <c r="J244" s="864"/>
    </row>
    <row r="245" spans="2:10">
      <c r="B245" s="260"/>
      <c r="C245" s="260"/>
      <c r="D245" s="260"/>
      <c r="E245" s="260"/>
      <c r="F245" s="260"/>
      <c r="G245" s="187"/>
      <c r="H245" s="187"/>
      <c r="I245" s="187"/>
      <c r="J245" s="864"/>
    </row>
    <row r="246" spans="2:10">
      <c r="B246" s="260"/>
      <c r="C246" s="260"/>
      <c r="D246" s="260"/>
      <c r="E246" s="260"/>
      <c r="F246" s="260"/>
      <c r="G246" s="187"/>
      <c r="H246" s="187"/>
      <c r="I246" s="187"/>
      <c r="J246" s="864"/>
    </row>
    <row r="247" spans="2:10">
      <c r="B247" s="260"/>
      <c r="C247" s="260"/>
      <c r="D247" s="260"/>
      <c r="E247" s="260"/>
      <c r="F247" s="260"/>
      <c r="G247" s="187"/>
      <c r="H247" s="187"/>
      <c r="I247" s="187"/>
      <c r="J247" s="864"/>
    </row>
    <row r="248" spans="2:10">
      <c r="B248" s="260"/>
      <c r="C248" s="260"/>
      <c r="D248" s="260"/>
      <c r="E248" s="260"/>
      <c r="F248" s="260"/>
      <c r="G248" s="187"/>
      <c r="H248" s="187"/>
      <c r="I248" s="187"/>
      <c r="J248" s="864"/>
    </row>
    <row r="249" spans="2:10">
      <c r="B249" s="260"/>
      <c r="C249" s="260"/>
      <c r="D249" s="260"/>
      <c r="E249" s="260"/>
      <c r="F249" s="260"/>
      <c r="G249" s="187"/>
      <c r="H249" s="187"/>
      <c r="I249" s="187"/>
      <c r="J249" s="864"/>
    </row>
    <row r="250" spans="2:10">
      <c r="B250" s="260"/>
      <c r="C250" s="260"/>
      <c r="D250" s="260"/>
      <c r="E250" s="260"/>
      <c r="F250" s="260"/>
      <c r="G250" s="187"/>
      <c r="H250" s="187"/>
      <c r="I250" s="187"/>
      <c r="J250" s="864"/>
    </row>
    <row r="251" spans="2:10">
      <c r="B251" s="260"/>
      <c r="C251" s="260"/>
      <c r="D251" s="260"/>
      <c r="E251" s="260"/>
      <c r="F251" s="260"/>
      <c r="G251" s="187"/>
      <c r="H251" s="187"/>
      <c r="I251" s="187"/>
      <c r="J251" s="864"/>
    </row>
    <row r="252" spans="2:10">
      <c r="B252" s="260"/>
      <c r="C252" s="260"/>
      <c r="D252" s="260"/>
      <c r="E252" s="260"/>
      <c r="F252" s="260"/>
      <c r="G252" s="187"/>
      <c r="H252" s="187"/>
      <c r="I252" s="187"/>
      <c r="J252" s="864"/>
    </row>
    <row r="253" spans="2:10">
      <c r="B253" s="260"/>
      <c r="C253" s="260"/>
      <c r="D253" s="260"/>
      <c r="E253" s="260"/>
      <c r="F253" s="260"/>
      <c r="G253" s="187"/>
      <c r="H253" s="187"/>
      <c r="I253" s="187"/>
      <c r="J253" s="864"/>
    </row>
    <row r="254" spans="2:10">
      <c r="B254" s="260"/>
      <c r="C254" s="260"/>
      <c r="D254" s="260"/>
      <c r="E254" s="260"/>
      <c r="F254" s="260"/>
      <c r="G254" s="187"/>
      <c r="H254" s="187"/>
      <c r="I254" s="187"/>
      <c r="J254" s="864"/>
    </row>
    <row r="255" spans="2:10">
      <c r="B255" s="260"/>
      <c r="C255" s="260"/>
      <c r="D255" s="260"/>
      <c r="E255" s="260"/>
      <c r="F255" s="260"/>
      <c r="G255" s="187"/>
      <c r="H255" s="187"/>
      <c r="I255" s="187"/>
      <c r="J255" s="864"/>
    </row>
    <row r="256" spans="2:10">
      <c r="B256" s="260"/>
      <c r="C256" s="260"/>
      <c r="D256" s="260"/>
      <c r="E256" s="260"/>
      <c r="F256" s="260"/>
      <c r="G256" s="187"/>
      <c r="H256" s="187"/>
      <c r="I256" s="187"/>
      <c r="J256" s="864"/>
    </row>
    <row r="257" spans="2:10">
      <c r="B257" s="260"/>
      <c r="C257" s="260"/>
      <c r="D257" s="260"/>
      <c r="E257" s="260"/>
      <c r="F257" s="260"/>
      <c r="G257" s="187"/>
      <c r="H257" s="187"/>
      <c r="I257" s="187"/>
      <c r="J257" s="864"/>
    </row>
    <row r="258" spans="2:10">
      <c r="B258" s="260"/>
      <c r="C258" s="260"/>
      <c r="D258" s="260"/>
      <c r="E258" s="260"/>
      <c r="F258" s="260"/>
      <c r="G258" s="187"/>
      <c r="H258" s="187"/>
      <c r="I258" s="187"/>
      <c r="J258" s="864"/>
    </row>
    <row r="259" spans="2:10">
      <c r="B259" s="260"/>
      <c r="C259" s="260"/>
      <c r="D259" s="260"/>
      <c r="E259" s="260"/>
      <c r="F259" s="260"/>
      <c r="G259" s="187"/>
      <c r="H259" s="187"/>
      <c r="I259" s="187"/>
      <c r="J259" s="864"/>
    </row>
    <row r="260" spans="2:10">
      <c r="B260" s="260"/>
      <c r="C260" s="260"/>
      <c r="D260" s="260"/>
      <c r="E260" s="260"/>
      <c r="F260" s="260"/>
      <c r="G260" s="187"/>
      <c r="H260" s="187"/>
      <c r="I260" s="187"/>
      <c r="J260" s="864"/>
    </row>
    <row r="261" spans="2:10">
      <c r="B261" s="260"/>
      <c r="C261" s="260"/>
      <c r="D261" s="260"/>
      <c r="E261" s="260"/>
      <c r="F261" s="260"/>
      <c r="G261" s="187"/>
      <c r="H261" s="187"/>
      <c r="I261" s="187"/>
      <c r="J261" s="864"/>
    </row>
    <row r="262" spans="2:10">
      <c r="B262" s="260"/>
      <c r="C262" s="260"/>
      <c r="D262" s="260"/>
      <c r="E262" s="260"/>
      <c r="F262" s="260"/>
      <c r="G262" s="187"/>
      <c r="H262" s="187"/>
      <c r="I262" s="187"/>
      <c r="J262" s="864"/>
    </row>
    <row r="263" spans="2:10">
      <c r="B263" s="260"/>
      <c r="C263" s="260"/>
      <c r="D263" s="260"/>
      <c r="E263" s="260"/>
      <c r="F263" s="260"/>
      <c r="G263" s="187"/>
      <c r="H263" s="187"/>
      <c r="I263" s="187"/>
      <c r="J263" s="864"/>
    </row>
    <row r="264" spans="2:10">
      <c r="B264" s="260"/>
      <c r="C264" s="260"/>
      <c r="D264" s="260"/>
      <c r="E264" s="260"/>
      <c r="F264" s="260"/>
      <c r="G264" s="187"/>
      <c r="H264" s="187"/>
      <c r="I264" s="187"/>
      <c r="J264" s="864"/>
    </row>
    <row r="265" spans="2:10">
      <c r="B265" s="260"/>
      <c r="C265" s="260"/>
      <c r="D265" s="260"/>
      <c r="E265" s="260"/>
      <c r="F265" s="260"/>
      <c r="G265" s="187"/>
      <c r="H265" s="187"/>
      <c r="I265" s="187"/>
      <c r="J265" s="864"/>
    </row>
    <row r="266" spans="2:10">
      <c r="B266" s="260"/>
      <c r="C266" s="260"/>
      <c r="D266" s="260"/>
      <c r="E266" s="260"/>
      <c r="F266" s="260"/>
      <c r="G266" s="187"/>
      <c r="H266" s="187"/>
      <c r="I266" s="187"/>
      <c r="J266" s="864"/>
    </row>
    <row r="267" spans="2:10">
      <c r="B267" s="260"/>
      <c r="C267" s="260"/>
      <c r="D267" s="260"/>
      <c r="E267" s="260"/>
      <c r="F267" s="260"/>
      <c r="G267" s="187"/>
      <c r="H267" s="187"/>
      <c r="I267" s="187"/>
      <c r="J267" s="864"/>
    </row>
    <row r="268" spans="2:10">
      <c r="B268" s="260"/>
      <c r="C268" s="260"/>
      <c r="D268" s="260"/>
      <c r="E268" s="260"/>
      <c r="F268" s="260"/>
      <c r="G268" s="187"/>
      <c r="H268" s="187"/>
      <c r="I268" s="187"/>
      <c r="J268" s="864"/>
    </row>
    <row r="269" spans="2:10">
      <c r="B269" s="260"/>
      <c r="C269" s="260"/>
      <c r="D269" s="260"/>
      <c r="E269" s="260"/>
      <c r="F269" s="260"/>
      <c r="G269" s="187"/>
      <c r="H269" s="187"/>
      <c r="I269" s="187"/>
      <c r="J269" s="864"/>
    </row>
    <row r="270" spans="2:10">
      <c r="B270" s="260"/>
      <c r="C270" s="260"/>
      <c r="D270" s="260"/>
      <c r="E270" s="260"/>
      <c r="F270" s="260"/>
      <c r="G270" s="187"/>
      <c r="H270" s="187"/>
      <c r="I270" s="187"/>
      <c r="J270" s="864"/>
    </row>
    <row r="271" spans="2:10">
      <c r="B271" s="260"/>
      <c r="C271" s="260"/>
      <c r="D271" s="260"/>
      <c r="E271" s="260"/>
      <c r="F271" s="260"/>
      <c r="G271" s="187"/>
      <c r="H271" s="187"/>
      <c r="I271" s="187"/>
      <c r="J271" s="864"/>
    </row>
    <row r="272" spans="2:10">
      <c r="B272" s="260"/>
      <c r="C272" s="260"/>
      <c r="D272" s="260"/>
      <c r="E272" s="260"/>
      <c r="F272" s="260"/>
      <c r="G272" s="187"/>
      <c r="H272" s="187"/>
      <c r="I272" s="187"/>
      <c r="J272" s="864"/>
    </row>
    <row r="273" spans="2:10">
      <c r="B273" s="260"/>
      <c r="C273" s="260"/>
      <c r="D273" s="260"/>
      <c r="E273" s="260"/>
      <c r="F273" s="260"/>
      <c r="G273" s="187"/>
      <c r="H273" s="187"/>
      <c r="I273" s="187"/>
      <c r="J273" s="864"/>
    </row>
    <row r="274" spans="2:10">
      <c r="B274" s="260"/>
      <c r="C274" s="260"/>
      <c r="D274" s="260"/>
      <c r="E274" s="260"/>
      <c r="F274" s="260"/>
      <c r="G274" s="187"/>
      <c r="H274" s="187"/>
      <c r="I274" s="187"/>
      <c r="J274" s="864"/>
    </row>
    <row r="275" spans="2:10">
      <c r="B275" s="260"/>
      <c r="C275" s="260"/>
      <c r="D275" s="260"/>
      <c r="E275" s="260"/>
      <c r="F275" s="260"/>
      <c r="G275" s="187"/>
      <c r="H275" s="187"/>
      <c r="I275" s="187"/>
      <c r="J275" s="864"/>
    </row>
    <row r="276" spans="2:10">
      <c r="B276" s="260"/>
      <c r="C276" s="260"/>
      <c r="D276" s="260"/>
      <c r="E276" s="260"/>
      <c r="F276" s="260"/>
      <c r="G276" s="187"/>
      <c r="H276" s="187"/>
      <c r="I276" s="187"/>
      <c r="J276" s="864"/>
    </row>
    <row r="277" spans="2:10">
      <c r="B277" s="260"/>
      <c r="C277" s="260"/>
      <c r="D277" s="260"/>
      <c r="E277" s="260"/>
      <c r="F277" s="260"/>
      <c r="G277" s="187"/>
      <c r="H277" s="187"/>
      <c r="I277" s="187"/>
      <c r="J277" s="864"/>
    </row>
    <row r="278" spans="2:10">
      <c r="B278" s="260"/>
      <c r="C278" s="260"/>
      <c r="D278" s="260"/>
      <c r="E278" s="260"/>
      <c r="F278" s="260"/>
      <c r="G278" s="187"/>
      <c r="H278" s="187"/>
      <c r="I278" s="187"/>
      <c r="J278" s="864"/>
    </row>
    <row r="279" spans="2:10">
      <c r="B279" s="260"/>
      <c r="C279" s="260"/>
      <c r="D279" s="260"/>
      <c r="E279" s="260"/>
      <c r="F279" s="260"/>
      <c r="G279" s="187"/>
      <c r="H279" s="187"/>
      <c r="I279" s="187"/>
      <c r="J279" s="864"/>
    </row>
    <row r="280" spans="2:10">
      <c r="B280" s="260"/>
      <c r="C280" s="260"/>
      <c r="D280" s="260"/>
      <c r="E280" s="260"/>
      <c r="F280" s="260"/>
      <c r="G280" s="187"/>
      <c r="H280" s="187"/>
      <c r="I280" s="187"/>
      <c r="J280" s="864"/>
    </row>
    <row r="281" spans="2:10">
      <c r="B281" s="260"/>
      <c r="C281" s="260"/>
      <c r="D281" s="260"/>
      <c r="E281" s="260"/>
      <c r="F281" s="260"/>
      <c r="G281" s="187"/>
      <c r="H281" s="187"/>
      <c r="I281" s="187"/>
      <c r="J281" s="864"/>
    </row>
    <row r="282" spans="2:10">
      <c r="B282" s="260"/>
      <c r="C282" s="260"/>
      <c r="D282" s="260"/>
      <c r="E282" s="260"/>
      <c r="F282" s="260"/>
      <c r="G282" s="187"/>
      <c r="H282" s="187"/>
      <c r="I282" s="187"/>
      <c r="J282" s="864"/>
    </row>
    <row r="283" spans="2:10">
      <c r="B283" s="260"/>
      <c r="C283" s="260"/>
      <c r="D283" s="260"/>
      <c r="E283" s="260"/>
      <c r="F283" s="260"/>
      <c r="G283" s="187"/>
      <c r="H283" s="187"/>
      <c r="I283" s="187"/>
      <c r="J283" s="864"/>
    </row>
    <row r="284" spans="2:10">
      <c r="B284" s="260"/>
      <c r="C284" s="260"/>
      <c r="D284" s="260"/>
      <c r="E284" s="260"/>
      <c r="F284" s="260"/>
      <c r="G284" s="187"/>
      <c r="H284" s="187"/>
      <c r="I284" s="187"/>
      <c r="J284" s="864"/>
    </row>
    <row r="285" spans="2:10">
      <c r="B285" s="260"/>
      <c r="C285" s="260"/>
      <c r="D285" s="260"/>
      <c r="E285" s="260"/>
      <c r="F285" s="260"/>
      <c r="G285" s="187"/>
      <c r="H285" s="187"/>
      <c r="I285" s="187"/>
      <c r="J285" s="864"/>
    </row>
    <row r="286" spans="2:10">
      <c r="B286" s="260"/>
      <c r="C286" s="260"/>
      <c r="D286" s="260"/>
      <c r="E286" s="260"/>
      <c r="F286" s="260"/>
      <c r="G286" s="187"/>
      <c r="H286" s="187"/>
      <c r="I286" s="187"/>
      <c r="J286" s="864"/>
    </row>
    <row r="287" spans="2:10">
      <c r="B287" s="260"/>
      <c r="C287" s="260"/>
      <c r="D287" s="260"/>
      <c r="E287" s="260"/>
      <c r="F287" s="260"/>
      <c r="G287" s="187"/>
      <c r="H287" s="187"/>
      <c r="I287" s="187"/>
      <c r="J287" s="864"/>
    </row>
    <row r="288" spans="2:10">
      <c r="B288" s="260"/>
      <c r="C288" s="260"/>
      <c r="D288" s="260"/>
      <c r="E288" s="260"/>
      <c r="F288" s="260"/>
      <c r="G288" s="187"/>
      <c r="H288" s="187"/>
      <c r="I288" s="187"/>
      <c r="J288" s="864"/>
    </row>
    <row r="289" spans="2:10">
      <c r="B289" s="260"/>
      <c r="C289" s="260"/>
      <c r="D289" s="260"/>
      <c r="E289" s="260"/>
      <c r="F289" s="260"/>
      <c r="G289" s="187"/>
      <c r="H289" s="187"/>
      <c r="I289" s="187"/>
      <c r="J289" s="864"/>
    </row>
    <row r="290" spans="2:10">
      <c r="B290" s="260"/>
      <c r="C290" s="260"/>
      <c r="D290" s="260"/>
      <c r="E290" s="260"/>
      <c r="F290" s="260"/>
      <c r="G290" s="187"/>
      <c r="H290" s="187"/>
      <c r="I290" s="187"/>
      <c r="J290" s="864"/>
    </row>
    <row r="291" spans="2:10">
      <c r="B291" s="260"/>
      <c r="C291" s="260"/>
      <c r="D291" s="260"/>
      <c r="E291" s="260"/>
      <c r="F291" s="260"/>
      <c r="G291" s="187"/>
      <c r="H291" s="187"/>
      <c r="I291" s="187"/>
      <c r="J291" s="864"/>
    </row>
    <row r="292" spans="2:10">
      <c r="B292" s="260"/>
      <c r="C292" s="260"/>
      <c r="D292" s="260"/>
      <c r="E292" s="260"/>
      <c r="F292" s="260"/>
      <c r="G292" s="187"/>
      <c r="H292" s="187"/>
      <c r="I292" s="187"/>
      <c r="J292" s="864"/>
    </row>
    <row r="293" spans="2:10">
      <c r="B293" s="260"/>
      <c r="C293" s="260"/>
      <c r="D293" s="260"/>
      <c r="E293" s="260"/>
      <c r="F293" s="260"/>
      <c r="G293" s="187"/>
      <c r="H293" s="187"/>
      <c r="I293" s="187"/>
      <c r="J293" s="864"/>
    </row>
    <row r="294" spans="2:10">
      <c r="B294" s="260"/>
      <c r="C294" s="260"/>
      <c r="D294" s="260"/>
      <c r="E294" s="260"/>
      <c r="F294" s="260"/>
      <c r="G294" s="187"/>
      <c r="H294" s="187"/>
      <c r="I294" s="187"/>
      <c r="J294" s="864"/>
    </row>
    <row r="295" spans="2:10">
      <c r="B295" s="260"/>
      <c r="C295" s="260"/>
      <c r="D295" s="260"/>
      <c r="E295" s="260"/>
      <c r="F295" s="260"/>
      <c r="G295" s="187"/>
      <c r="H295" s="187"/>
      <c r="I295" s="187"/>
      <c r="J295" s="864"/>
    </row>
    <row r="296" spans="2:10">
      <c r="B296" s="260"/>
      <c r="C296" s="260"/>
      <c r="D296" s="260"/>
      <c r="E296" s="260"/>
      <c r="F296" s="260"/>
      <c r="G296" s="187"/>
      <c r="H296" s="187"/>
      <c r="I296" s="187"/>
      <c r="J296" s="864"/>
    </row>
    <row r="297" spans="2:10">
      <c r="B297" s="260"/>
      <c r="C297" s="260"/>
      <c r="D297" s="260"/>
      <c r="E297" s="260"/>
      <c r="F297" s="260"/>
      <c r="G297" s="187"/>
      <c r="H297" s="187"/>
      <c r="I297" s="187"/>
      <c r="J297" s="864"/>
    </row>
    <row r="298" spans="2:10">
      <c r="B298" s="260"/>
      <c r="C298" s="260"/>
      <c r="D298" s="260"/>
      <c r="E298" s="260"/>
      <c r="F298" s="260"/>
      <c r="G298" s="187"/>
      <c r="H298" s="187"/>
      <c r="I298" s="187"/>
      <c r="J298" s="864"/>
    </row>
    <row r="299" spans="2:10">
      <c r="B299" s="260"/>
      <c r="C299" s="260"/>
      <c r="D299" s="260"/>
      <c r="E299" s="260"/>
      <c r="F299" s="260"/>
      <c r="G299" s="187"/>
      <c r="H299" s="187"/>
      <c r="I299" s="187"/>
      <c r="J299" s="864"/>
    </row>
    <row r="300" spans="2:10">
      <c r="B300" s="260"/>
      <c r="C300" s="260"/>
      <c r="D300" s="260"/>
      <c r="E300" s="260"/>
      <c r="F300" s="260"/>
      <c r="G300" s="187"/>
      <c r="H300" s="187"/>
      <c r="I300" s="187"/>
      <c r="J300" s="864"/>
    </row>
    <row r="301" spans="2:10">
      <c r="B301" s="260"/>
      <c r="C301" s="260"/>
      <c r="D301" s="260"/>
      <c r="E301" s="260"/>
      <c r="F301" s="260"/>
      <c r="G301" s="187"/>
      <c r="H301" s="187"/>
      <c r="I301" s="187"/>
      <c r="J301" s="864"/>
    </row>
    <row r="302" spans="2:10">
      <c r="B302" s="260"/>
      <c r="C302" s="260"/>
      <c r="D302" s="260"/>
      <c r="E302" s="260"/>
      <c r="F302" s="260"/>
      <c r="G302" s="187"/>
      <c r="H302" s="187"/>
      <c r="I302" s="187"/>
      <c r="J302" s="864"/>
    </row>
    <row r="303" spans="2:10">
      <c r="B303" s="260"/>
      <c r="C303" s="260"/>
      <c r="D303" s="260"/>
      <c r="E303" s="260"/>
      <c r="F303" s="260"/>
      <c r="G303" s="187"/>
      <c r="H303" s="187"/>
      <c r="I303" s="187"/>
      <c r="J303" s="864"/>
    </row>
    <row r="304" spans="2:10">
      <c r="B304" s="260"/>
      <c r="C304" s="260"/>
      <c r="D304" s="260"/>
      <c r="E304" s="260"/>
      <c r="F304" s="260"/>
      <c r="G304" s="187"/>
      <c r="H304" s="187"/>
      <c r="I304" s="187"/>
      <c r="J304" s="864"/>
    </row>
    <row r="305" spans="2:10">
      <c r="B305" s="260"/>
      <c r="C305" s="260"/>
      <c r="D305" s="260"/>
      <c r="E305" s="260"/>
      <c r="F305" s="260"/>
      <c r="G305" s="187"/>
      <c r="H305" s="187"/>
      <c r="I305" s="187"/>
      <c r="J305" s="864"/>
    </row>
    <row r="306" spans="2:10">
      <c r="B306" s="260"/>
      <c r="C306" s="260"/>
      <c r="D306" s="260"/>
      <c r="E306" s="260"/>
      <c r="F306" s="260"/>
      <c r="G306" s="187"/>
      <c r="H306" s="187"/>
      <c r="I306" s="187"/>
      <c r="J306" s="864"/>
    </row>
    <row r="307" spans="2:10">
      <c r="B307" s="260"/>
      <c r="C307" s="260"/>
      <c r="D307" s="260"/>
      <c r="E307" s="260"/>
      <c r="F307" s="260"/>
      <c r="G307" s="187"/>
      <c r="H307" s="187"/>
      <c r="I307" s="187"/>
      <c r="J307" s="864"/>
    </row>
    <row r="308" spans="2:10">
      <c r="B308" s="260"/>
      <c r="C308" s="260"/>
      <c r="D308" s="260"/>
      <c r="E308" s="260"/>
      <c r="F308" s="260"/>
      <c r="G308" s="187"/>
      <c r="H308" s="187"/>
      <c r="I308" s="187"/>
      <c r="J308" s="864"/>
    </row>
    <row r="309" spans="2:10">
      <c r="B309" s="260"/>
      <c r="C309" s="260"/>
      <c r="D309" s="260"/>
      <c r="E309" s="260"/>
      <c r="F309" s="260"/>
      <c r="G309" s="187"/>
      <c r="H309" s="187"/>
      <c r="I309" s="187"/>
      <c r="J309" s="864"/>
    </row>
    <row r="310" spans="2:10">
      <c r="B310" s="260"/>
      <c r="C310" s="260"/>
      <c r="D310" s="260"/>
      <c r="E310" s="260"/>
      <c r="F310" s="260"/>
      <c r="G310" s="187"/>
      <c r="H310" s="187"/>
      <c r="I310" s="187"/>
      <c r="J310" s="864"/>
    </row>
    <row r="311" spans="2:10">
      <c r="B311" s="260"/>
      <c r="C311" s="260"/>
      <c r="D311" s="260"/>
      <c r="E311" s="260"/>
      <c r="F311" s="260"/>
      <c r="G311" s="187"/>
      <c r="H311" s="187"/>
      <c r="I311" s="187"/>
      <c r="J311" s="864"/>
    </row>
    <row r="312" spans="2:10">
      <c r="B312" s="260"/>
      <c r="C312" s="260"/>
      <c r="D312" s="260"/>
      <c r="E312" s="260"/>
      <c r="F312" s="260"/>
      <c r="G312" s="187"/>
      <c r="H312" s="187"/>
      <c r="I312" s="187"/>
      <c r="J312" s="864"/>
    </row>
    <row r="313" spans="2:10">
      <c r="B313" s="260"/>
      <c r="C313" s="260"/>
      <c r="D313" s="260"/>
      <c r="E313" s="260"/>
      <c r="F313" s="260"/>
      <c r="G313" s="187"/>
      <c r="H313" s="187"/>
      <c r="I313" s="187"/>
      <c r="J313" s="864"/>
    </row>
    <row r="314" spans="2:10">
      <c r="B314" s="260"/>
      <c r="C314" s="260"/>
      <c r="D314" s="260"/>
      <c r="E314" s="260"/>
      <c r="F314" s="260"/>
      <c r="G314" s="187"/>
      <c r="H314" s="187"/>
      <c r="I314" s="187"/>
      <c r="J314" s="864"/>
    </row>
    <row r="315" spans="2:10">
      <c r="B315" s="260"/>
      <c r="C315" s="260"/>
      <c r="D315" s="260"/>
      <c r="E315" s="260"/>
      <c r="F315" s="260"/>
      <c r="G315" s="187"/>
      <c r="H315" s="187"/>
      <c r="I315" s="187"/>
      <c r="J315" s="864"/>
    </row>
    <row r="316" spans="2:10">
      <c r="B316" s="260"/>
      <c r="C316" s="260"/>
      <c r="D316" s="260"/>
      <c r="E316" s="260"/>
      <c r="F316" s="260"/>
      <c r="G316" s="187"/>
      <c r="H316" s="187"/>
      <c r="I316" s="187"/>
      <c r="J316" s="864"/>
    </row>
    <row r="317" spans="2:10">
      <c r="B317" s="260"/>
      <c r="C317" s="260"/>
      <c r="D317" s="260"/>
      <c r="E317" s="260"/>
      <c r="F317" s="260"/>
      <c r="G317" s="187"/>
      <c r="H317" s="187"/>
      <c r="I317" s="187"/>
      <c r="J317" s="864"/>
    </row>
    <row r="318" spans="2:10">
      <c r="B318" s="260"/>
      <c r="C318" s="260"/>
      <c r="D318" s="260"/>
      <c r="E318" s="260"/>
      <c r="F318" s="260"/>
      <c r="G318" s="187"/>
      <c r="H318" s="187"/>
      <c r="I318" s="187"/>
      <c r="J318" s="864"/>
    </row>
    <row r="319" spans="2:10">
      <c r="B319" s="260"/>
      <c r="C319" s="260"/>
      <c r="D319" s="260"/>
      <c r="E319" s="260"/>
      <c r="F319" s="260"/>
      <c r="G319" s="187"/>
      <c r="H319" s="187"/>
      <c r="I319" s="187"/>
      <c r="J319" s="864"/>
    </row>
    <row r="320" spans="2:10">
      <c r="B320" s="260"/>
      <c r="C320" s="260"/>
      <c r="D320" s="260"/>
      <c r="E320" s="260"/>
      <c r="F320" s="260"/>
      <c r="G320" s="187"/>
      <c r="H320" s="187"/>
      <c r="I320" s="187"/>
      <c r="J320" s="864"/>
    </row>
    <row r="321" spans="2:10">
      <c r="B321" s="260"/>
      <c r="C321" s="260"/>
      <c r="D321" s="260"/>
      <c r="E321" s="260"/>
      <c r="F321" s="260"/>
      <c r="G321" s="187"/>
      <c r="H321" s="187"/>
      <c r="I321" s="187"/>
      <c r="J321" s="864"/>
    </row>
    <row r="322" spans="2:10">
      <c r="B322" s="260"/>
      <c r="C322" s="260"/>
      <c r="D322" s="260"/>
      <c r="E322" s="260"/>
      <c r="F322" s="260"/>
      <c r="G322" s="187"/>
      <c r="H322" s="187"/>
      <c r="I322" s="187"/>
      <c r="J322" s="864"/>
    </row>
    <row r="323" spans="2:10">
      <c r="B323" s="260"/>
      <c r="C323" s="260"/>
      <c r="D323" s="260"/>
      <c r="E323" s="260"/>
      <c r="F323" s="260"/>
      <c r="G323" s="187"/>
      <c r="H323" s="187"/>
      <c r="I323" s="187"/>
      <c r="J323" s="864"/>
    </row>
    <row r="324" spans="2:10">
      <c r="B324" s="260"/>
      <c r="C324" s="260"/>
      <c r="D324" s="260"/>
      <c r="E324" s="260"/>
      <c r="F324" s="260"/>
      <c r="G324" s="187"/>
      <c r="H324" s="187"/>
      <c r="I324" s="187"/>
      <c r="J324" s="864"/>
    </row>
    <row r="325" spans="2:10">
      <c r="B325" s="260"/>
      <c r="C325" s="260"/>
      <c r="D325" s="260"/>
      <c r="E325" s="260"/>
      <c r="F325" s="260"/>
      <c r="G325" s="187"/>
      <c r="H325" s="187"/>
      <c r="I325" s="187"/>
      <c r="J325" s="864"/>
    </row>
    <row r="326" spans="2:10">
      <c r="B326" s="260"/>
      <c r="C326" s="260"/>
      <c r="D326" s="260"/>
      <c r="E326" s="260"/>
      <c r="F326" s="260"/>
      <c r="G326" s="187"/>
      <c r="H326" s="187"/>
      <c r="I326" s="187"/>
      <c r="J326" s="864"/>
    </row>
    <row r="327" spans="2:10">
      <c r="B327" s="260"/>
      <c r="C327" s="260"/>
      <c r="D327" s="260"/>
      <c r="E327" s="260"/>
      <c r="F327" s="260"/>
      <c r="G327" s="187"/>
      <c r="H327" s="187"/>
      <c r="I327" s="187"/>
      <c r="J327" s="864"/>
    </row>
    <row r="328" spans="2:10">
      <c r="B328" s="260"/>
      <c r="C328" s="260"/>
      <c r="D328" s="260"/>
      <c r="E328" s="260"/>
      <c r="F328" s="260"/>
      <c r="G328" s="187"/>
      <c r="H328" s="187"/>
      <c r="I328" s="187"/>
      <c r="J328" s="864"/>
    </row>
    <row r="329" spans="2:10">
      <c r="B329" s="260"/>
      <c r="C329" s="260"/>
      <c r="D329" s="260"/>
      <c r="E329" s="260"/>
      <c r="F329" s="260"/>
      <c r="G329" s="187"/>
      <c r="H329" s="187"/>
      <c r="I329" s="187"/>
      <c r="J329" s="864"/>
    </row>
    <row r="330" spans="2:10">
      <c r="B330" s="260"/>
      <c r="C330" s="260"/>
      <c r="D330" s="260"/>
      <c r="E330" s="260"/>
      <c r="F330" s="260"/>
      <c r="G330" s="187"/>
      <c r="H330" s="187"/>
      <c r="I330" s="187"/>
      <c r="J330" s="864"/>
    </row>
    <row r="331" spans="2:10">
      <c r="B331" s="260"/>
      <c r="C331" s="260"/>
      <c r="D331" s="260"/>
      <c r="E331" s="260"/>
      <c r="F331" s="260"/>
      <c r="G331" s="187"/>
      <c r="H331" s="187"/>
      <c r="I331" s="187"/>
      <c r="J331" s="864"/>
    </row>
    <row r="332" spans="2:10">
      <c r="B332" s="260"/>
      <c r="C332" s="260"/>
      <c r="D332" s="260"/>
      <c r="E332" s="260"/>
      <c r="F332" s="260"/>
      <c r="G332" s="187"/>
      <c r="H332" s="187"/>
      <c r="I332" s="187"/>
      <c r="J332" s="864"/>
    </row>
    <row r="333" spans="2:10">
      <c r="B333" s="260"/>
      <c r="C333" s="260"/>
      <c r="D333" s="260"/>
      <c r="E333" s="260"/>
      <c r="F333" s="260"/>
      <c r="G333" s="187"/>
      <c r="H333" s="187"/>
      <c r="I333" s="187"/>
      <c r="J333" s="864"/>
    </row>
    <row r="334" spans="2:10">
      <c r="B334" s="260"/>
      <c r="C334" s="260"/>
      <c r="D334" s="260"/>
      <c r="E334" s="260"/>
      <c r="F334" s="260"/>
      <c r="G334" s="187"/>
      <c r="H334" s="187"/>
      <c r="I334" s="187"/>
      <c r="J334" s="864"/>
    </row>
    <row r="335" spans="2:10">
      <c r="B335" s="260"/>
      <c r="C335" s="260"/>
      <c r="D335" s="260"/>
      <c r="E335" s="260"/>
      <c r="F335" s="260"/>
      <c r="G335" s="187"/>
      <c r="H335" s="187"/>
      <c r="I335" s="187"/>
      <c r="J335" s="864"/>
    </row>
    <row r="336" spans="2:10">
      <c r="B336" s="260"/>
      <c r="C336" s="260"/>
      <c r="D336" s="260"/>
      <c r="E336" s="260"/>
      <c r="F336" s="260"/>
      <c r="G336" s="187"/>
      <c r="H336" s="187"/>
      <c r="I336" s="187"/>
      <c r="J336" s="864"/>
    </row>
    <row r="337" spans="2:10">
      <c r="B337" s="260"/>
      <c r="C337" s="260"/>
      <c r="D337" s="260"/>
      <c r="E337" s="260"/>
      <c r="F337" s="260"/>
      <c r="G337" s="187"/>
      <c r="H337" s="187"/>
      <c r="I337" s="187"/>
      <c r="J337" s="864"/>
    </row>
    <row r="338" spans="2:10">
      <c r="B338" s="260"/>
      <c r="C338" s="260"/>
      <c r="D338" s="260"/>
      <c r="E338" s="260"/>
      <c r="F338" s="260"/>
      <c r="G338" s="187"/>
      <c r="H338" s="187"/>
      <c r="I338" s="187"/>
      <c r="J338" s="864"/>
    </row>
    <row r="339" spans="2:10">
      <c r="B339" s="260"/>
      <c r="C339" s="260"/>
      <c r="D339" s="260"/>
      <c r="E339" s="260"/>
      <c r="F339" s="260"/>
      <c r="G339" s="187"/>
      <c r="H339" s="187"/>
      <c r="I339" s="187"/>
      <c r="J339" s="864"/>
    </row>
    <row r="340" spans="2:10">
      <c r="B340" s="260"/>
      <c r="C340" s="260"/>
      <c r="D340" s="260"/>
      <c r="E340" s="260"/>
      <c r="F340" s="260"/>
      <c r="G340" s="187"/>
      <c r="H340" s="187"/>
      <c r="I340" s="187"/>
      <c r="J340" s="864"/>
    </row>
    <row r="341" spans="2:10">
      <c r="B341" s="260"/>
      <c r="C341" s="260"/>
      <c r="D341" s="260"/>
      <c r="E341" s="260"/>
      <c r="F341" s="260"/>
      <c r="G341" s="187"/>
      <c r="H341" s="187"/>
      <c r="I341" s="187"/>
      <c r="J341" s="864"/>
    </row>
    <row r="342" spans="2:10">
      <c r="B342" s="260"/>
      <c r="C342" s="260"/>
      <c r="D342" s="260"/>
      <c r="E342" s="260"/>
      <c r="F342" s="260"/>
      <c r="G342" s="187"/>
      <c r="H342" s="187"/>
      <c r="I342" s="187"/>
      <c r="J342" s="864"/>
    </row>
    <row r="343" spans="2:10">
      <c r="B343" s="260"/>
      <c r="C343" s="260"/>
      <c r="D343" s="260"/>
      <c r="E343" s="260"/>
      <c r="F343" s="260"/>
      <c r="G343" s="187"/>
      <c r="H343" s="187"/>
      <c r="I343" s="187"/>
      <c r="J343" s="864"/>
    </row>
    <row r="344" spans="2:10">
      <c r="B344" s="260"/>
      <c r="C344" s="260"/>
      <c r="D344" s="260"/>
      <c r="E344" s="260"/>
      <c r="F344" s="260"/>
      <c r="G344" s="187"/>
      <c r="H344" s="187"/>
      <c r="I344" s="187"/>
      <c r="J344" s="864"/>
    </row>
    <row r="345" spans="2:10">
      <c r="B345" s="260"/>
      <c r="C345" s="260"/>
      <c r="D345" s="260"/>
      <c r="E345" s="260"/>
      <c r="F345" s="260"/>
      <c r="G345" s="187"/>
      <c r="H345" s="187"/>
      <c r="I345" s="187"/>
      <c r="J345" s="864"/>
    </row>
    <row r="346" spans="2:10">
      <c r="B346" s="260"/>
      <c r="C346" s="260"/>
      <c r="D346" s="260"/>
      <c r="E346" s="260"/>
      <c r="F346" s="260"/>
      <c r="G346" s="187"/>
      <c r="H346" s="187"/>
      <c r="I346" s="187"/>
      <c r="J346" s="864"/>
    </row>
    <row r="347" spans="2:10">
      <c r="B347" s="260"/>
      <c r="C347" s="260"/>
      <c r="D347" s="260"/>
      <c r="E347" s="260"/>
      <c r="F347" s="260"/>
      <c r="G347" s="187"/>
      <c r="H347" s="187"/>
      <c r="I347" s="187"/>
      <c r="J347" s="864"/>
    </row>
    <row r="348" spans="2:10">
      <c r="B348" s="260"/>
      <c r="C348" s="260"/>
      <c r="D348" s="260"/>
      <c r="E348" s="260"/>
      <c r="F348" s="260"/>
      <c r="G348" s="187"/>
      <c r="H348" s="187"/>
      <c r="I348" s="187"/>
      <c r="J348" s="864"/>
    </row>
    <row r="349" spans="2:10">
      <c r="B349" s="260"/>
      <c r="C349" s="260"/>
      <c r="D349" s="260"/>
      <c r="E349" s="260"/>
      <c r="F349" s="260"/>
      <c r="G349" s="187"/>
      <c r="H349" s="187"/>
      <c r="I349" s="187"/>
      <c r="J349" s="864"/>
    </row>
    <row r="350" spans="2:10">
      <c r="B350" s="260"/>
      <c r="C350" s="260"/>
      <c r="D350" s="260"/>
      <c r="E350" s="260"/>
      <c r="F350" s="260"/>
      <c r="G350" s="187"/>
      <c r="H350" s="187"/>
      <c r="I350" s="187"/>
      <c r="J350" s="864"/>
    </row>
    <row r="351" spans="2:10">
      <c r="B351" s="260"/>
      <c r="C351" s="260"/>
      <c r="D351" s="260"/>
      <c r="E351" s="260"/>
      <c r="F351" s="260"/>
      <c r="G351" s="187"/>
      <c r="H351" s="187"/>
      <c r="I351" s="187"/>
      <c r="J351" s="864"/>
    </row>
    <row r="352" spans="2:10">
      <c r="B352" s="260"/>
      <c r="C352" s="260"/>
      <c r="D352" s="260"/>
      <c r="E352" s="260"/>
      <c r="F352" s="260"/>
      <c r="G352" s="187"/>
      <c r="H352" s="187"/>
      <c r="I352" s="187"/>
      <c r="J352" s="864"/>
    </row>
    <row r="353" spans="2:10">
      <c r="B353" s="260"/>
      <c r="C353" s="260"/>
      <c r="D353" s="260"/>
      <c r="E353" s="260"/>
      <c r="F353" s="260"/>
      <c r="G353" s="187"/>
      <c r="H353" s="187"/>
      <c r="I353" s="187"/>
      <c r="J353" s="864"/>
    </row>
    <row r="354" spans="2:10">
      <c r="B354" s="260"/>
      <c r="C354" s="260"/>
      <c r="D354" s="260"/>
      <c r="E354" s="260"/>
      <c r="F354" s="260"/>
      <c r="G354" s="187"/>
      <c r="H354" s="187"/>
      <c r="I354" s="187"/>
      <c r="J354" s="864"/>
    </row>
    <row r="355" spans="2:10">
      <c r="B355" s="260"/>
      <c r="C355" s="260"/>
      <c r="D355" s="260"/>
      <c r="E355" s="260"/>
      <c r="F355" s="260"/>
      <c r="G355" s="187"/>
      <c r="H355" s="187"/>
      <c r="I355" s="187"/>
      <c r="J355" s="864"/>
    </row>
    <row r="356" spans="2:10">
      <c r="B356" s="260"/>
      <c r="C356" s="260"/>
      <c r="D356" s="260"/>
      <c r="E356" s="260"/>
      <c r="F356" s="260"/>
      <c r="G356" s="187"/>
      <c r="H356" s="187"/>
      <c r="I356" s="187"/>
      <c r="J356" s="864"/>
    </row>
    <row r="357" spans="2:10">
      <c r="B357" s="260"/>
      <c r="C357" s="260"/>
      <c r="D357" s="260"/>
      <c r="E357" s="260"/>
      <c r="F357" s="260"/>
      <c r="G357" s="187"/>
      <c r="H357" s="187"/>
      <c r="I357" s="187"/>
      <c r="J357" s="864"/>
    </row>
    <row r="358" spans="2:10">
      <c r="B358" s="260"/>
      <c r="C358" s="260"/>
      <c r="D358" s="260"/>
      <c r="E358" s="260"/>
      <c r="F358" s="260"/>
      <c r="G358" s="187"/>
      <c r="H358" s="187"/>
      <c r="I358" s="187"/>
      <c r="J358" s="864"/>
    </row>
    <row r="359" spans="2:10">
      <c r="B359" s="260"/>
      <c r="C359" s="260"/>
      <c r="D359" s="260"/>
      <c r="E359" s="260"/>
      <c r="F359" s="260"/>
      <c r="G359" s="187"/>
      <c r="H359" s="187"/>
      <c r="I359" s="187"/>
      <c r="J359" s="864"/>
    </row>
    <row r="360" spans="2:10">
      <c r="B360" s="260"/>
      <c r="C360" s="260"/>
      <c r="D360" s="260"/>
      <c r="E360" s="260"/>
      <c r="F360" s="260"/>
      <c r="G360" s="187"/>
      <c r="H360" s="187"/>
      <c r="I360" s="187"/>
      <c r="J360" s="864"/>
    </row>
    <row r="361" spans="2:10">
      <c r="B361" s="260"/>
      <c r="C361" s="260"/>
      <c r="D361" s="260"/>
      <c r="E361" s="260"/>
      <c r="F361" s="260"/>
      <c r="G361" s="187"/>
      <c r="H361" s="187"/>
      <c r="I361" s="187"/>
      <c r="J361" s="864"/>
    </row>
    <row r="362" spans="2:10">
      <c r="B362" s="260"/>
      <c r="C362" s="260"/>
      <c r="D362" s="260"/>
      <c r="E362" s="260"/>
      <c r="F362" s="260"/>
      <c r="G362" s="187"/>
      <c r="H362" s="187"/>
      <c r="I362" s="187"/>
      <c r="J362" s="864"/>
    </row>
    <row r="363" spans="2:10">
      <c r="B363" s="260"/>
      <c r="C363" s="260"/>
      <c r="D363" s="260"/>
      <c r="E363" s="260"/>
      <c r="F363" s="260"/>
      <c r="G363" s="187"/>
      <c r="H363" s="187"/>
      <c r="I363" s="187"/>
      <c r="J363" s="864"/>
    </row>
    <row r="364" spans="2:10">
      <c r="B364" s="260"/>
      <c r="C364" s="260"/>
      <c r="D364" s="260"/>
      <c r="E364" s="260"/>
      <c r="F364" s="260"/>
      <c r="G364" s="187"/>
      <c r="H364" s="187"/>
      <c r="I364" s="187"/>
      <c r="J364" s="864"/>
    </row>
    <row r="365" spans="2:10">
      <c r="B365" s="260"/>
      <c r="C365" s="260"/>
      <c r="D365" s="260"/>
      <c r="E365" s="260"/>
      <c r="F365" s="260"/>
      <c r="G365" s="187"/>
      <c r="H365" s="187"/>
      <c r="I365" s="187"/>
      <c r="J365" s="864"/>
    </row>
    <row r="366" spans="2:10">
      <c r="B366" s="260"/>
      <c r="C366" s="260"/>
      <c r="D366" s="260"/>
      <c r="E366" s="260"/>
      <c r="F366" s="260"/>
      <c r="G366" s="187"/>
      <c r="H366" s="187"/>
      <c r="I366" s="187"/>
      <c r="J366" s="864"/>
    </row>
    <row r="367" spans="2:10">
      <c r="B367" s="260"/>
      <c r="C367" s="260"/>
      <c r="D367" s="260"/>
      <c r="E367" s="260"/>
      <c r="F367" s="260"/>
      <c r="G367" s="187"/>
      <c r="H367" s="187"/>
      <c r="I367" s="187"/>
      <c r="J367" s="864"/>
    </row>
    <row r="368" spans="2:10">
      <c r="B368" s="260"/>
      <c r="C368" s="260"/>
      <c r="D368" s="260"/>
      <c r="E368" s="260"/>
      <c r="F368" s="260"/>
      <c r="G368" s="187"/>
      <c r="H368" s="187"/>
      <c r="I368" s="187"/>
      <c r="J368" s="864"/>
    </row>
    <row r="369" spans="2:10">
      <c r="B369" s="260"/>
      <c r="C369" s="260"/>
      <c r="D369" s="260"/>
      <c r="E369" s="260"/>
      <c r="F369" s="260"/>
      <c r="G369" s="187"/>
      <c r="H369" s="187"/>
      <c r="I369" s="187"/>
      <c r="J369" s="864"/>
    </row>
    <row r="370" spans="2:10">
      <c r="B370" s="260"/>
      <c r="C370" s="260"/>
      <c r="D370" s="260"/>
      <c r="E370" s="260"/>
      <c r="F370" s="260"/>
      <c r="G370" s="187"/>
      <c r="H370" s="187"/>
      <c r="I370" s="187"/>
      <c r="J370" s="864"/>
    </row>
    <row r="371" spans="2:10">
      <c r="B371" s="260"/>
      <c r="C371" s="260"/>
      <c r="D371" s="260"/>
      <c r="E371" s="260"/>
      <c r="F371" s="260"/>
      <c r="G371" s="187"/>
      <c r="H371" s="187"/>
      <c r="I371" s="187"/>
      <c r="J371" s="864"/>
    </row>
    <row r="372" spans="2:10">
      <c r="B372" s="260"/>
      <c r="C372" s="260"/>
      <c r="D372" s="260"/>
      <c r="E372" s="260"/>
      <c r="F372" s="260"/>
      <c r="G372" s="187"/>
      <c r="H372" s="187"/>
      <c r="I372" s="187"/>
      <c r="J372" s="864"/>
    </row>
    <row r="373" spans="2:10">
      <c r="B373" s="260"/>
      <c r="C373" s="260"/>
      <c r="D373" s="260"/>
      <c r="E373" s="260"/>
      <c r="F373" s="260"/>
      <c r="G373" s="187"/>
      <c r="H373" s="187"/>
      <c r="I373" s="187"/>
      <c r="J373" s="864"/>
    </row>
    <row r="374" spans="2:10">
      <c r="B374" s="260"/>
      <c r="C374" s="260"/>
      <c r="D374" s="260"/>
      <c r="E374" s="260"/>
      <c r="F374" s="260"/>
      <c r="G374" s="187"/>
      <c r="H374" s="187"/>
      <c r="I374" s="187"/>
      <c r="J374" s="864"/>
    </row>
    <row r="375" spans="2:10">
      <c r="B375" s="260"/>
      <c r="C375" s="260"/>
      <c r="D375" s="260"/>
      <c r="E375" s="260"/>
      <c r="F375" s="260"/>
      <c r="G375" s="187"/>
      <c r="H375" s="187"/>
      <c r="I375" s="187"/>
      <c r="J375" s="864"/>
    </row>
    <row r="376" spans="2:10">
      <c r="B376" s="260"/>
      <c r="C376" s="260"/>
      <c r="D376" s="260"/>
      <c r="E376" s="260"/>
      <c r="F376" s="260"/>
      <c r="G376" s="187"/>
      <c r="H376" s="187"/>
      <c r="I376" s="187"/>
      <c r="J376" s="864"/>
    </row>
    <row r="377" spans="2:10">
      <c r="B377" s="260"/>
      <c r="C377" s="260"/>
      <c r="D377" s="260"/>
      <c r="E377" s="260"/>
      <c r="F377" s="260"/>
      <c r="G377" s="187"/>
      <c r="H377" s="187"/>
      <c r="I377" s="187"/>
      <c r="J377" s="864"/>
    </row>
    <row r="378" spans="2:10">
      <c r="B378" s="260"/>
      <c r="C378" s="260"/>
      <c r="D378" s="260"/>
      <c r="E378" s="260"/>
      <c r="F378" s="260"/>
      <c r="G378" s="187"/>
      <c r="H378" s="187"/>
      <c r="I378" s="187"/>
      <c r="J378" s="864"/>
    </row>
    <row r="379" spans="2:10">
      <c r="B379" s="260"/>
      <c r="C379" s="260"/>
      <c r="D379" s="260"/>
      <c r="E379" s="260"/>
      <c r="F379" s="260"/>
      <c r="G379" s="187"/>
      <c r="H379" s="187"/>
      <c r="I379" s="187"/>
      <c r="J379" s="864"/>
    </row>
    <row r="380" spans="2:10">
      <c r="B380" s="260"/>
      <c r="C380" s="260"/>
      <c r="D380" s="260"/>
      <c r="E380" s="260"/>
      <c r="F380" s="260"/>
      <c r="G380" s="187"/>
      <c r="H380" s="187"/>
      <c r="I380" s="187"/>
      <c r="J380" s="864"/>
    </row>
    <row r="381" spans="2:10">
      <c r="B381" s="260"/>
      <c r="C381" s="260"/>
      <c r="D381" s="260"/>
      <c r="E381" s="260"/>
      <c r="F381" s="260"/>
      <c r="G381" s="187"/>
      <c r="H381" s="187"/>
      <c r="I381" s="187"/>
      <c r="J381" s="864"/>
    </row>
    <row r="382" spans="2:10">
      <c r="B382" s="260"/>
      <c r="C382" s="260"/>
      <c r="D382" s="260"/>
      <c r="E382" s="260"/>
      <c r="F382" s="260"/>
      <c r="G382" s="187"/>
      <c r="H382" s="187"/>
      <c r="I382" s="187"/>
      <c r="J382" s="864"/>
    </row>
    <row r="383" spans="2:10">
      <c r="B383" s="260"/>
      <c r="C383" s="260"/>
      <c r="D383" s="260"/>
      <c r="E383" s="260"/>
      <c r="F383" s="260"/>
      <c r="G383" s="187"/>
      <c r="H383" s="187"/>
      <c r="I383" s="187"/>
      <c r="J383" s="864"/>
    </row>
    <row r="384" spans="2:10">
      <c r="B384" s="260"/>
      <c r="C384" s="260"/>
      <c r="D384" s="260"/>
      <c r="E384" s="260"/>
      <c r="F384" s="260"/>
      <c r="G384" s="187"/>
      <c r="H384" s="187"/>
      <c r="I384" s="187"/>
      <c r="J384" s="864"/>
    </row>
    <row r="385" spans="2:10">
      <c r="B385" s="260"/>
      <c r="C385" s="260"/>
      <c r="D385" s="260"/>
      <c r="E385" s="260"/>
      <c r="F385" s="260"/>
      <c r="G385" s="187"/>
      <c r="H385" s="187"/>
      <c r="I385" s="187"/>
      <c r="J385" s="864"/>
    </row>
    <row r="386" spans="2:10">
      <c r="B386" s="260"/>
      <c r="C386" s="260"/>
      <c r="D386" s="260"/>
      <c r="E386" s="260"/>
      <c r="F386" s="260"/>
      <c r="G386" s="187"/>
      <c r="H386" s="187"/>
      <c r="I386" s="187"/>
      <c r="J386" s="864"/>
    </row>
    <row r="387" spans="2:10">
      <c r="B387" s="260"/>
      <c r="C387" s="260"/>
      <c r="D387" s="260"/>
      <c r="E387" s="260"/>
      <c r="F387" s="260"/>
      <c r="G387" s="187"/>
      <c r="H387" s="187"/>
      <c r="I387" s="187"/>
      <c r="J387" s="864"/>
    </row>
    <row r="388" spans="2:10">
      <c r="B388" s="260"/>
      <c r="C388" s="260"/>
      <c r="D388" s="260"/>
      <c r="E388" s="260"/>
      <c r="F388" s="260"/>
      <c r="G388" s="187"/>
      <c r="H388" s="187"/>
      <c r="I388" s="187"/>
      <c r="J388" s="864"/>
    </row>
    <row r="389" spans="2:10">
      <c r="B389" s="260"/>
      <c r="C389" s="260"/>
      <c r="D389" s="260"/>
      <c r="E389" s="260"/>
      <c r="F389" s="260"/>
      <c r="G389" s="187"/>
      <c r="H389" s="187"/>
      <c r="I389" s="187"/>
      <c r="J389" s="864"/>
    </row>
    <row r="390" spans="2:10">
      <c r="B390" s="260"/>
      <c r="C390" s="260"/>
      <c r="D390" s="260"/>
      <c r="E390" s="260"/>
      <c r="F390" s="260"/>
      <c r="G390" s="187"/>
      <c r="H390" s="187"/>
      <c r="I390" s="187"/>
      <c r="J390" s="864"/>
    </row>
    <row r="391" spans="2:10">
      <c r="B391" s="260"/>
      <c r="C391" s="260"/>
      <c r="D391" s="260"/>
      <c r="E391" s="260"/>
      <c r="F391" s="260"/>
      <c r="G391" s="187"/>
      <c r="H391" s="187"/>
      <c r="I391" s="187"/>
      <c r="J391" s="864"/>
    </row>
    <row r="392" spans="2:10">
      <c r="B392" s="260"/>
      <c r="C392" s="260"/>
      <c r="D392" s="260"/>
      <c r="E392" s="260"/>
      <c r="F392" s="260"/>
      <c r="G392" s="187"/>
      <c r="H392" s="187"/>
      <c r="I392" s="187"/>
      <c r="J392" s="864"/>
    </row>
    <row r="393" spans="2:10">
      <c r="B393" s="260"/>
      <c r="C393" s="260"/>
      <c r="D393" s="260"/>
      <c r="E393" s="260"/>
      <c r="F393" s="260"/>
      <c r="G393" s="187"/>
      <c r="H393" s="187"/>
      <c r="I393" s="187"/>
      <c r="J393" s="864"/>
    </row>
    <row r="394" spans="2:10">
      <c r="B394" s="260"/>
      <c r="C394" s="260"/>
      <c r="D394" s="260"/>
      <c r="E394" s="260"/>
      <c r="F394" s="260"/>
      <c r="G394" s="187"/>
      <c r="H394" s="187"/>
      <c r="I394" s="187"/>
      <c r="J394" s="864"/>
    </row>
    <row r="395" spans="2:10">
      <c r="B395" s="260"/>
      <c r="C395" s="260"/>
      <c r="D395" s="260"/>
      <c r="E395" s="260"/>
      <c r="F395" s="260"/>
      <c r="G395" s="187"/>
      <c r="H395" s="187"/>
      <c r="I395" s="187"/>
      <c r="J395" s="864"/>
    </row>
    <row r="396" spans="2:10">
      <c r="B396" s="260"/>
      <c r="C396" s="260"/>
      <c r="D396" s="260"/>
      <c r="E396" s="260"/>
      <c r="F396" s="260"/>
      <c r="G396" s="187"/>
      <c r="H396" s="187"/>
      <c r="I396" s="187"/>
      <c r="J396" s="864"/>
    </row>
    <row r="397" spans="2:10">
      <c r="B397" s="260"/>
      <c r="C397" s="260"/>
      <c r="D397" s="260"/>
      <c r="E397" s="260"/>
      <c r="F397" s="260"/>
      <c r="G397" s="187"/>
      <c r="H397" s="187"/>
      <c r="I397" s="187"/>
      <c r="J397" s="864"/>
    </row>
    <row r="398" spans="2:10">
      <c r="B398" s="260"/>
      <c r="C398" s="260"/>
      <c r="D398" s="260"/>
      <c r="E398" s="260"/>
      <c r="F398" s="260"/>
      <c r="G398" s="187"/>
      <c r="H398" s="187"/>
      <c r="I398" s="187"/>
      <c r="J398" s="864"/>
    </row>
    <row r="399" spans="2:10">
      <c r="B399" s="260"/>
      <c r="C399" s="260"/>
      <c r="D399" s="260"/>
      <c r="E399" s="260"/>
      <c r="F399" s="260"/>
      <c r="G399" s="187"/>
      <c r="H399" s="187"/>
      <c r="I399" s="187"/>
      <c r="J399" s="864"/>
    </row>
    <row r="400" spans="2:10">
      <c r="B400" s="260"/>
      <c r="C400" s="260"/>
      <c r="D400" s="260"/>
      <c r="E400" s="260"/>
      <c r="F400" s="260"/>
      <c r="G400" s="187"/>
      <c r="H400" s="187"/>
      <c r="I400" s="187"/>
      <c r="J400" s="864"/>
    </row>
    <row r="401" spans="2:10">
      <c r="B401" s="260"/>
      <c r="C401" s="260"/>
      <c r="D401" s="260"/>
      <c r="E401" s="260"/>
      <c r="F401" s="260"/>
      <c r="G401" s="187"/>
      <c r="H401" s="187"/>
      <c r="I401" s="187"/>
      <c r="J401" s="864"/>
    </row>
    <row r="402" spans="2:10">
      <c r="B402" s="260"/>
      <c r="C402" s="260"/>
      <c r="D402" s="260"/>
      <c r="E402" s="260"/>
      <c r="F402" s="260"/>
      <c r="G402" s="187"/>
      <c r="H402" s="187"/>
      <c r="I402" s="187"/>
      <c r="J402" s="864"/>
    </row>
    <row r="403" spans="2:10">
      <c r="B403" s="260"/>
      <c r="C403" s="260"/>
      <c r="D403" s="260"/>
      <c r="E403" s="260"/>
      <c r="F403" s="260"/>
      <c r="G403" s="187"/>
      <c r="H403" s="187"/>
      <c r="I403" s="187"/>
      <c r="J403" s="864"/>
    </row>
    <row r="404" spans="2:10">
      <c r="B404" s="260"/>
      <c r="C404" s="260"/>
      <c r="D404" s="260"/>
      <c r="E404" s="260"/>
      <c r="F404" s="260"/>
      <c r="G404" s="187"/>
      <c r="H404" s="187"/>
      <c r="I404" s="187"/>
      <c r="J404" s="864"/>
    </row>
    <row r="405" spans="2:10">
      <c r="B405" s="260"/>
      <c r="C405" s="260"/>
      <c r="D405" s="260"/>
      <c r="E405" s="260"/>
      <c r="F405" s="260"/>
      <c r="G405" s="187"/>
      <c r="H405" s="187"/>
      <c r="I405" s="187"/>
      <c r="J405" s="864"/>
    </row>
    <row r="406" spans="2:10">
      <c r="B406" s="260"/>
      <c r="C406" s="260"/>
      <c r="D406" s="260"/>
      <c r="E406" s="260"/>
      <c r="F406" s="260"/>
      <c r="G406" s="187"/>
      <c r="H406" s="187"/>
      <c r="I406" s="187"/>
      <c r="J406" s="864"/>
    </row>
    <row r="407" spans="2:10">
      <c r="B407" s="260"/>
      <c r="C407" s="260"/>
      <c r="D407" s="260"/>
      <c r="E407" s="260"/>
      <c r="F407" s="260"/>
      <c r="G407" s="187"/>
      <c r="H407" s="187"/>
      <c r="I407" s="187"/>
      <c r="J407" s="864"/>
    </row>
    <row r="408" spans="2:10">
      <c r="B408" s="260"/>
      <c r="C408" s="260"/>
      <c r="D408" s="260"/>
      <c r="E408" s="260"/>
      <c r="F408" s="260"/>
      <c r="G408" s="187"/>
      <c r="H408" s="187"/>
      <c r="I408" s="187"/>
      <c r="J408" s="864"/>
    </row>
    <row r="409" spans="2:10">
      <c r="B409" s="260"/>
      <c r="C409" s="260"/>
      <c r="D409" s="260"/>
      <c r="E409" s="260"/>
      <c r="F409" s="260"/>
      <c r="G409" s="187"/>
      <c r="H409" s="187"/>
      <c r="I409" s="187"/>
      <c r="J409" s="864"/>
    </row>
    <row r="410" spans="2:10">
      <c r="B410" s="260"/>
      <c r="C410" s="260"/>
      <c r="D410" s="260"/>
      <c r="E410" s="260"/>
      <c r="F410" s="260"/>
      <c r="G410" s="187"/>
      <c r="H410" s="187"/>
      <c r="I410" s="187"/>
      <c r="J410" s="864"/>
    </row>
    <row r="411" spans="2:10">
      <c r="B411" s="260"/>
      <c r="C411" s="260"/>
      <c r="D411" s="260"/>
      <c r="E411" s="260"/>
      <c r="F411" s="260"/>
      <c r="G411" s="187"/>
      <c r="H411" s="187"/>
      <c r="I411" s="187"/>
      <c r="J411" s="864"/>
    </row>
    <row r="412" spans="2:10">
      <c r="B412" s="260"/>
      <c r="C412" s="260"/>
      <c r="D412" s="260"/>
      <c r="E412" s="260"/>
      <c r="F412" s="260"/>
      <c r="G412" s="187"/>
      <c r="H412" s="187"/>
      <c r="I412" s="187"/>
      <c r="J412" s="864"/>
    </row>
    <row r="413" spans="2:10">
      <c r="B413" s="260"/>
      <c r="C413" s="260"/>
      <c r="D413" s="260"/>
      <c r="E413" s="260"/>
      <c r="F413" s="260"/>
      <c r="G413" s="187"/>
      <c r="H413" s="187"/>
      <c r="I413" s="187"/>
      <c r="J413" s="864"/>
    </row>
    <row r="414" spans="2:10">
      <c r="B414" s="260"/>
      <c r="C414" s="260"/>
      <c r="D414" s="260"/>
      <c r="E414" s="260"/>
      <c r="F414" s="260"/>
      <c r="G414" s="187"/>
      <c r="H414" s="187"/>
      <c r="I414" s="187"/>
      <c r="J414" s="864"/>
    </row>
    <row r="415" spans="2:10">
      <c r="B415" s="260"/>
      <c r="C415" s="260"/>
      <c r="D415" s="260"/>
      <c r="E415" s="260"/>
      <c r="F415" s="260"/>
      <c r="G415" s="187"/>
      <c r="H415" s="187"/>
      <c r="I415" s="187"/>
      <c r="J415" s="864"/>
    </row>
    <row r="416" spans="2:10">
      <c r="B416" s="260"/>
      <c r="C416" s="260"/>
      <c r="D416" s="260"/>
      <c r="E416" s="260"/>
      <c r="F416" s="260"/>
      <c r="G416" s="187"/>
      <c r="H416" s="187"/>
      <c r="I416" s="187"/>
      <c r="J416" s="864"/>
    </row>
    <row r="417" spans="2:10">
      <c r="B417" s="260"/>
      <c r="C417" s="260"/>
      <c r="D417" s="260"/>
      <c r="E417" s="260"/>
      <c r="F417" s="260"/>
      <c r="G417" s="187"/>
      <c r="H417" s="187"/>
      <c r="I417" s="187"/>
      <c r="J417" s="864"/>
    </row>
    <row r="418" spans="2:10">
      <c r="B418" s="260"/>
      <c r="C418" s="260"/>
      <c r="D418" s="260"/>
      <c r="E418" s="260"/>
      <c r="F418" s="260"/>
      <c r="G418" s="187"/>
      <c r="H418" s="187"/>
      <c r="I418" s="187"/>
      <c r="J418" s="864"/>
    </row>
    <row r="419" spans="2:10">
      <c r="B419" s="260"/>
      <c r="C419" s="260"/>
      <c r="D419" s="260"/>
      <c r="E419" s="260"/>
      <c r="F419" s="260"/>
      <c r="G419" s="187"/>
      <c r="H419" s="187"/>
      <c r="I419" s="187"/>
      <c r="J419" s="864"/>
    </row>
    <row r="420" spans="2:10">
      <c r="B420" s="260"/>
      <c r="C420" s="260"/>
      <c r="D420" s="260"/>
      <c r="E420" s="260"/>
      <c r="F420" s="260"/>
      <c r="G420" s="187"/>
      <c r="H420" s="187"/>
      <c r="I420" s="187"/>
      <c r="J420" s="864"/>
    </row>
    <row r="421" spans="2:10">
      <c r="B421" s="260"/>
      <c r="C421" s="260"/>
      <c r="D421" s="260"/>
      <c r="E421" s="260"/>
      <c r="F421" s="260"/>
      <c r="G421" s="187"/>
      <c r="H421" s="187"/>
      <c r="I421" s="187"/>
      <c r="J421" s="864"/>
    </row>
    <row r="422" spans="2:10">
      <c r="B422" s="260"/>
      <c r="C422" s="260"/>
      <c r="D422" s="260"/>
      <c r="E422" s="260"/>
      <c r="F422" s="260"/>
      <c r="G422" s="187"/>
      <c r="H422" s="187"/>
      <c r="I422" s="187"/>
      <c r="J422" s="864"/>
    </row>
    <row r="423" spans="2:10">
      <c r="B423" s="260"/>
      <c r="C423" s="260"/>
      <c r="D423" s="260"/>
      <c r="E423" s="260"/>
      <c r="F423" s="260"/>
      <c r="G423" s="187"/>
      <c r="H423" s="187"/>
      <c r="I423" s="187"/>
      <c r="J423" s="864"/>
    </row>
    <row r="424" spans="2:10">
      <c r="B424" s="260"/>
      <c r="C424" s="260"/>
      <c r="D424" s="260"/>
      <c r="E424" s="260"/>
      <c r="F424" s="260"/>
      <c r="G424" s="187"/>
      <c r="H424" s="187"/>
      <c r="I424" s="187"/>
      <c r="J424" s="864"/>
    </row>
    <row r="425" spans="2:10">
      <c r="B425" s="260"/>
      <c r="C425" s="260"/>
      <c r="D425" s="260"/>
      <c r="E425" s="260"/>
      <c r="F425" s="260"/>
      <c r="G425" s="187"/>
      <c r="H425" s="187"/>
      <c r="I425" s="187"/>
      <c r="J425" s="864"/>
    </row>
    <row r="426" spans="2:10">
      <c r="B426" s="260"/>
      <c r="C426" s="260"/>
      <c r="D426" s="260"/>
      <c r="E426" s="260"/>
      <c r="F426" s="260"/>
      <c r="G426" s="187"/>
      <c r="H426" s="187"/>
      <c r="I426" s="187"/>
      <c r="J426" s="864"/>
    </row>
    <row r="427" spans="2:10">
      <c r="B427" s="260"/>
      <c r="C427" s="260"/>
      <c r="D427" s="260"/>
      <c r="E427" s="260"/>
      <c r="F427" s="260"/>
      <c r="G427" s="187"/>
      <c r="H427" s="187"/>
      <c r="I427" s="187"/>
      <c r="J427" s="864"/>
    </row>
    <row r="428" spans="2:10">
      <c r="B428" s="260"/>
      <c r="C428" s="260"/>
      <c r="D428" s="260"/>
      <c r="E428" s="260"/>
      <c r="F428" s="260"/>
      <c r="G428" s="187"/>
      <c r="H428" s="187"/>
      <c r="I428" s="187"/>
      <c r="J428" s="864"/>
    </row>
    <row r="429" spans="2:10">
      <c r="B429" s="260"/>
      <c r="C429" s="260"/>
      <c r="D429" s="260"/>
      <c r="E429" s="260"/>
      <c r="F429" s="260"/>
      <c r="G429" s="187"/>
      <c r="H429" s="187"/>
      <c r="I429" s="187"/>
      <c r="J429" s="864"/>
    </row>
    <row r="430" spans="2:10">
      <c r="B430" s="260"/>
      <c r="C430" s="260"/>
      <c r="D430" s="260"/>
      <c r="E430" s="260"/>
      <c r="F430" s="260"/>
      <c r="G430" s="187"/>
      <c r="H430" s="187"/>
      <c r="I430" s="187"/>
      <c r="J430" s="864"/>
    </row>
    <row r="431" spans="2:10">
      <c r="B431" s="260"/>
      <c r="C431" s="260"/>
      <c r="D431" s="260"/>
      <c r="E431" s="260"/>
      <c r="F431" s="260"/>
      <c r="G431" s="187"/>
      <c r="H431" s="187"/>
      <c r="I431" s="187"/>
      <c r="J431" s="864"/>
    </row>
    <row r="432" spans="2:10">
      <c r="B432" s="260"/>
      <c r="C432" s="260"/>
      <c r="D432" s="260"/>
      <c r="E432" s="260"/>
      <c r="F432" s="260"/>
      <c r="G432" s="187"/>
      <c r="H432" s="187"/>
      <c r="I432" s="187"/>
      <c r="J432" s="864"/>
    </row>
    <row r="433" spans="2:10">
      <c r="B433" s="260"/>
      <c r="C433" s="260"/>
      <c r="D433" s="260"/>
      <c r="E433" s="260"/>
      <c r="F433" s="260"/>
      <c r="G433" s="187"/>
      <c r="H433" s="187"/>
      <c r="I433" s="187"/>
      <c r="J433" s="864"/>
    </row>
    <row r="434" spans="2:10">
      <c r="B434" s="260"/>
      <c r="C434" s="260"/>
      <c r="D434" s="260"/>
      <c r="E434" s="260"/>
      <c r="F434" s="260"/>
      <c r="G434" s="187"/>
      <c r="H434" s="187"/>
      <c r="I434" s="187"/>
      <c r="J434" s="864"/>
    </row>
    <row r="435" spans="2:10">
      <c r="B435" s="260"/>
      <c r="C435" s="260"/>
      <c r="D435" s="260"/>
      <c r="E435" s="260"/>
      <c r="F435" s="260"/>
      <c r="G435" s="187"/>
      <c r="H435" s="187"/>
      <c r="I435" s="187"/>
      <c r="J435" s="864"/>
    </row>
    <row r="436" spans="2:10">
      <c r="B436" s="260"/>
      <c r="C436" s="260"/>
      <c r="D436" s="260"/>
      <c r="E436" s="260"/>
      <c r="F436" s="260"/>
      <c r="G436" s="187"/>
      <c r="H436" s="187"/>
      <c r="I436" s="187"/>
      <c r="J436" s="864"/>
    </row>
    <row r="437" spans="2:10">
      <c r="B437" s="260"/>
      <c r="C437" s="260"/>
      <c r="D437" s="260"/>
      <c r="E437" s="260"/>
      <c r="F437" s="260"/>
      <c r="G437" s="187"/>
      <c r="H437" s="187"/>
      <c r="I437" s="187"/>
      <c r="J437" s="864"/>
    </row>
    <row r="438" spans="2:10">
      <c r="B438" s="260"/>
      <c r="C438" s="260"/>
      <c r="D438" s="260"/>
      <c r="E438" s="260"/>
      <c r="F438" s="260"/>
      <c r="G438" s="187"/>
      <c r="H438" s="187"/>
      <c r="I438" s="187"/>
      <c r="J438" s="864"/>
    </row>
    <row r="439" spans="2:10">
      <c r="B439" s="260"/>
      <c r="C439" s="260"/>
      <c r="D439" s="260"/>
      <c r="E439" s="260"/>
      <c r="F439" s="260"/>
      <c r="G439" s="187"/>
      <c r="H439" s="187"/>
      <c r="I439" s="187"/>
      <c r="J439" s="864"/>
    </row>
    <row r="440" spans="2:10">
      <c r="B440" s="260"/>
      <c r="C440" s="260"/>
      <c r="D440" s="260"/>
      <c r="E440" s="260"/>
      <c r="F440" s="260"/>
      <c r="G440" s="187"/>
      <c r="H440" s="187"/>
      <c r="I440" s="187"/>
      <c r="J440" s="864"/>
    </row>
    <row r="441" spans="2:10">
      <c r="B441" s="260"/>
      <c r="C441" s="260"/>
      <c r="D441" s="260"/>
      <c r="E441" s="260"/>
      <c r="F441" s="260"/>
      <c r="G441" s="187"/>
      <c r="H441" s="187"/>
      <c r="I441" s="187"/>
      <c r="J441" s="864"/>
    </row>
    <row r="442" spans="2:10">
      <c r="B442" s="260"/>
      <c r="C442" s="260"/>
      <c r="D442" s="260"/>
      <c r="E442" s="260"/>
      <c r="F442" s="260"/>
      <c r="G442" s="187"/>
      <c r="H442" s="187"/>
      <c r="I442" s="187"/>
      <c r="J442" s="864"/>
    </row>
    <row r="443" spans="2:10">
      <c r="B443" s="260"/>
      <c r="C443" s="260"/>
      <c r="D443" s="260"/>
      <c r="E443" s="260"/>
      <c r="F443" s="260"/>
      <c r="G443" s="187"/>
      <c r="H443" s="187"/>
      <c r="I443" s="187"/>
      <c r="J443" s="864"/>
    </row>
    <row r="444" spans="2:10">
      <c r="B444" s="260"/>
      <c r="C444" s="260"/>
      <c r="D444" s="260"/>
      <c r="E444" s="260"/>
      <c r="F444" s="260"/>
      <c r="G444" s="187"/>
      <c r="H444" s="187"/>
      <c r="I444" s="187"/>
      <c r="J444" s="864"/>
    </row>
    <row r="445" spans="2:10">
      <c r="B445" s="260"/>
      <c r="C445" s="260"/>
      <c r="D445" s="260"/>
      <c r="E445" s="260"/>
      <c r="F445" s="260"/>
      <c r="G445" s="187"/>
      <c r="H445" s="187"/>
      <c r="I445" s="187"/>
      <c r="J445" s="864"/>
    </row>
    <row r="446" spans="2:10">
      <c r="B446" s="260"/>
      <c r="C446" s="260"/>
      <c r="D446" s="260"/>
      <c r="E446" s="260"/>
      <c r="F446" s="260"/>
      <c r="G446" s="187"/>
      <c r="H446" s="187"/>
      <c r="I446" s="187"/>
      <c r="J446" s="864"/>
    </row>
    <row r="447" spans="2:10">
      <c r="B447" s="260"/>
      <c r="C447" s="260"/>
      <c r="D447" s="260"/>
      <c r="E447" s="260"/>
      <c r="F447" s="260"/>
      <c r="G447" s="187"/>
      <c r="H447" s="187"/>
      <c r="I447" s="187"/>
      <c r="J447" s="864"/>
    </row>
    <row r="448" spans="2:10">
      <c r="B448" s="260"/>
      <c r="C448" s="260"/>
      <c r="D448" s="260"/>
      <c r="E448" s="260"/>
      <c r="F448" s="260"/>
      <c r="G448" s="187"/>
      <c r="H448" s="187"/>
      <c r="I448" s="187"/>
      <c r="J448" s="864"/>
    </row>
    <row r="449" spans="2:10">
      <c r="B449" s="260"/>
      <c r="C449" s="260"/>
      <c r="D449" s="260"/>
      <c r="E449" s="260"/>
      <c r="F449" s="260"/>
      <c r="G449" s="187"/>
      <c r="H449" s="187"/>
      <c r="I449" s="187"/>
      <c r="J449" s="864"/>
    </row>
    <row r="450" spans="2:10">
      <c r="B450" s="260"/>
      <c r="C450" s="260"/>
      <c r="D450" s="260"/>
      <c r="E450" s="260"/>
      <c r="F450" s="260"/>
      <c r="G450" s="187"/>
      <c r="H450" s="187"/>
      <c r="I450" s="187"/>
      <c r="J450" s="864"/>
    </row>
    <row r="451" spans="2:10">
      <c r="B451" s="260"/>
      <c r="C451" s="260"/>
      <c r="D451" s="260"/>
      <c r="E451" s="260"/>
      <c r="F451" s="260"/>
      <c r="G451" s="187"/>
      <c r="H451" s="187"/>
      <c r="I451" s="187"/>
      <c r="J451" s="864"/>
    </row>
    <row r="452" spans="2:10">
      <c r="B452" s="260"/>
      <c r="C452" s="260"/>
      <c r="D452" s="260"/>
      <c r="E452" s="260"/>
      <c r="F452" s="260"/>
      <c r="G452" s="187"/>
      <c r="H452" s="187"/>
      <c r="I452" s="187"/>
      <c r="J452" s="864"/>
    </row>
    <row r="453" spans="2:10">
      <c r="B453" s="260"/>
      <c r="C453" s="260"/>
      <c r="D453" s="260"/>
      <c r="E453" s="260"/>
      <c r="F453" s="260"/>
      <c r="G453" s="187"/>
      <c r="H453" s="187"/>
      <c r="I453" s="187"/>
      <c r="J453" s="864"/>
    </row>
    <row r="454" spans="2:10">
      <c r="B454" s="260"/>
      <c r="C454" s="260"/>
      <c r="D454" s="260"/>
      <c r="E454" s="260"/>
      <c r="F454" s="260"/>
      <c r="G454" s="187"/>
      <c r="H454" s="187"/>
      <c r="I454" s="187"/>
      <c r="J454" s="864"/>
    </row>
    <row r="455" spans="2:10">
      <c r="B455" s="260"/>
      <c r="C455" s="260"/>
      <c r="D455" s="260"/>
      <c r="E455" s="260"/>
      <c r="F455" s="260"/>
      <c r="G455" s="187"/>
      <c r="H455" s="187"/>
      <c r="I455" s="187"/>
      <c r="J455" s="864"/>
    </row>
    <row r="456" spans="2:10">
      <c r="B456" s="260"/>
      <c r="C456" s="260"/>
      <c r="D456" s="260"/>
      <c r="E456" s="260"/>
      <c r="F456" s="260"/>
      <c r="G456" s="187"/>
      <c r="H456" s="187"/>
      <c r="I456" s="187"/>
      <c r="J456" s="864"/>
    </row>
    <row r="457" spans="2:10">
      <c r="B457" s="260"/>
      <c r="C457" s="260"/>
      <c r="D457" s="260"/>
      <c r="E457" s="260"/>
      <c r="F457" s="260"/>
      <c r="G457" s="187"/>
      <c r="H457" s="187"/>
      <c r="I457" s="187"/>
      <c r="J457" s="864"/>
    </row>
    <row r="458" spans="2:10">
      <c r="B458" s="260"/>
      <c r="C458" s="260"/>
      <c r="D458" s="260"/>
      <c r="E458" s="260"/>
      <c r="F458" s="260"/>
      <c r="G458" s="187"/>
      <c r="H458" s="187"/>
      <c r="I458" s="187"/>
      <c r="J458" s="864"/>
    </row>
    <row r="459" spans="2:10">
      <c r="B459" s="260"/>
      <c r="C459" s="260"/>
      <c r="D459" s="260"/>
      <c r="E459" s="260"/>
      <c r="F459" s="260"/>
      <c r="G459" s="187"/>
      <c r="H459" s="187"/>
      <c r="I459" s="187"/>
      <c r="J459" s="864"/>
    </row>
    <row r="460" spans="2:10">
      <c r="B460" s="260"/>
      <c r="C460" s="260"/>
      <c r="D460" s="260"/>
      <c r="E460" s="260"/>
      <c r="F460" s="260"/>
      <c r="G460" s="187"/>
      <c r="H460" s="187"/>
      <c r="I460" s="187"/>
      <c r="J460" s="864"/>
    </row>
    <row r="461" spans="2:10">
      <c r="B461" s="260"/>
      <c r="C461" s="260"/>
      <c r="D461" s="260"/>
      <c r="E461" s="260"/>
      <c r="F461" s="260"/>
      <c r="G461" s="187"/>
      <c r="H461" s="187"/>
      <c r="I461" s="187"/>
      <c r="J461" s="864"/>
    </row>
    <row r="462" spans="2:10">
      <c r="B462" s="260"/>
      <c r="C462" s="260"/>
      <c r="D462" s="260"/>
      <c r="E462" s="260"/>
      <c r="F462" s="260"/>
      <c r="G462" s="187"/>
      <c r="H462" s="187"/>
      <c r="I462" s="187"/>
      <c r="J462" s="864"/>
    </row>
    <row r="463" spans="2:10">
      <c r="B463" s="260"/>
      <c r="C463" s="260"/>
      <c r="D463" s="260"/>
      <c r="E463" s="260"/>
      <c r="F463" s="260"/>
      <c r="G463" s="187"/>
      <c r="H463" s="187"/>
      <c r="I463" s="187"/>
      <c r="J463" s="864"/>
    </row>
    <row r="464" spans="2:10">
      <c r="B464" s="260"/>
      <c r="C464" s="260"/>
      <c r="D464" s="260"/>
      <c r="E464" s="260"/>
      <c r="F464" s="260"/>
      <c r="G464" s="187"/>
      <c r="H464" s="187"/>
      <c r="I464" s="187"/>
      <c r="J464" s="864"/>
    </row>
    <row r="465" spans="2:10">
      <c r="B465" s="260"/>
      <c r="C465" s="260"/>
      <c r="D465" s="260"/>
      <c r="E465" s="260"/>
      <c r="F465" s="260"/>
      <c r="G465" s="187"/>
      <c r="H465" s="187"/>
      <c r="I465" s="187"/>
      <c r="J465" s="864"/>
    </row>
    <row r="466" spans="2:10">
      <c r="B466" s="260"/>
      <c r="C466" s="260"/>
      <c r="D466" s="260"/>
      <c r="E466" s="260"/>
      <c r="F466" s="260"/>
      <c r="G466" s="187"/>
      <c r="H466" s="187"/>
      <c r="I466" s="187"/>
      <c r="J466" s="864"/>
    </row>
    <row r="467" spans="2:10">
      <c r="B467" s="260"/>
      <c r="C467" s="260"/>
      <c r="D467" s="260"/>
      <c r="E467" s="260"/>
      <c r="F467" s="260"/>
      <c r="G467" s="187"/>
      <c r="H467" s="187"/>
      <c r="I467" s="187"/>
      <c r="J467" s="864"/>
    </row>
    <row r="468" spans="2:10">
      <c r="B468" s="260"/>
      <c r="C468" s="260"/>
      <c r="D468" s="260"/>
      <c r="E468" s="260"/>
      <c r="F468" s="260"/>
      <c r="G468" s="187"/>
      <c r="H468" s="187"/>
      <c r="I468" s="187"/>
      <c r="J468" s="864"/>
    </row>
    <row r="469" spans="2:10">
      <c r="B469" s="260"/>
      <c r="C469" s="260"/>
      <c r="D469" s="260"/>
      <c r="E469" s="260"/>
      <c r="F469" s="260"/>
      <c r="G469" s="187"/>
      <c r="H469" s="187"/>
      <c r="I469" s="187"/>
      <c r="J469" s="864"/>
    </row>
    <row r="470" spans="2:10">
      <c r="B470" s="260"/>
      <c r="C470" s="260"/>
      <c r="D470" s="260"/>
      <c r="E470" s="260"/>
      <c r="F470" s="260"/>
      <c r="G470" s="187"/>
      <c r="H470" s="187"/>
      <c r="I470" s="187"/>
      <c r="J470" s="864"/>
    </row>
    <row r="471" spans="2:10">
      <c r="B471" s="260"/>
      <c r="C471" s="260"/>
      <c r="D471" s="260"/>
      <c r="E471" s="260"/>
      <c r="F471" s="260"/>
      <c r="G471" s="187"/>
      <c r="H471" s="187"/>
      <c r="I471" s="187"/>
      <c r="J471" s="864"/>
    </row>
    <row r="472" spans="2:10">
      <c r="B472" s="260"/>
      <c r="C472" s="260"/>
      <c r="D472" s="260"/>
      <c r="E472" s="260"/>
      <c r="F472" s="260"/>
      <c r="G472" s="187"/>
      <c r="H472" s="187"/>
      <c r="I472" s="187"/>
      <c r="J472" s="864"/>
    </row>
    <row r="473" spans="2:10">
      <c r="B473" s="260"/>
      <c r="C473" s="260"/>
      <c r="D473" s="260"/>
      <c r="E473" s="260"/>
      <c r="F473" s="260"/>
      <c r="G473" s="187"/>
      <c r="H473" s="187"/>
      <c r="I473" s="187"/>
      <c r="J473" s="864"/>
    </row>
    <row r="474" spans="2:10">
      <c r="B474" s="260"/>
      <c r="C474" s="260"/>
      <c r="D474" s="260"/>
      <c r="E474" s="260"/>
      <c r="F474" s="260"/>
      <c r="G474" s="187"/>
      <c r="H474" s="187"/>
      <c r="I474" s="187"/>
      <c r="J474" s="864"/>
    </row>
    <row r="475" spans="2:10">
      <c r="B475" s="260"/>
      <c r="C475" s="260"/>
      <c r="D475" s="260"/>
      <c r="E475" s="260"/>
      <c r="F475" s="260"/>
      <c r="G475" s="187"/>
      <c r="H475" s="187"/>
      <c r="I475" s="187"/>
      <c r="J475" s="864"/>
    </row>
    <row r="476" spans="2:10">
      <c r="B476" s="260"/>
      <c r="C476" s="260"/>
      <c r="D476" s="260"/>
      <c r="E476" s="260"/>
      <c r="F476" s="260"/>
      <c r="G476" s="187"/>
      <c r="H476" s="187"/>
      <c r="I476" s="187"/>
      <c r="J476" s="864"/>
    </row>
    <row r="477" spans="2:10">
      <c r="B477" s="260"/>
      <c r="C477" s="260"/>
      <c r="D477" s="260"/>
      <c r="E477" s="260"/>
      <c r="F477" s="260"/>
      <c r="G477" s="187"/>
      <c r="H477" s="187"/>
      <c r="I477" s="187"/>
      <c r="J477" s="864"/>
    </row>
    <row r="478" spans="2:10">
      <c r="B478" s="260"/>
      <c r="C478" s="260"/>
      <c r="D478" s="260"/>
      <c r="E478" s="260"/>
      <c r="F478" s="260"/>
      <c r="G478" s="187"/>
      <c r="H478" s="187"/>
      <c r="I478" s="187"/>
      <c r="J478" s="864"/>
    </row>
    <row r="479" spans="2:10">
      <c r="B479" s="260"/>
      <c r="C479" s="260"/>
      <c r="D479" s="260"/>
      <c r="E479" s="260"/>
      <c r="F479" s="260"/>
      <c r="G479" s="187"/>
      <c r="H479" s="187"/>
      <c r="I479" s="187"/>
      <c r="J479" s="864"/>
    </row>
    <row r="480" spans="2:10">
      <c r="B480" s="260"/>
      <c r="C480" s="260"/>
      <c r="D480" s="260"/>
      <c r="E480" s="260"/>
      <c r="F480" s="260"/>
      <c r="G480" s="187"/>
      <c r="H480" s="187"/>
      <c r="I480" s="187"/>
      <c r="J480" s="864"/>
    </row>
    <row r="481" spans="2:10">
      <c r="B481" s="260"/>
      <c r="C481" s="260"/>
      <c r="D481" s="260"/>
      <c r="E481" s="260"/>
      <c r="F481" s="260"/>
      <c r="G481" s="187"/>
      <c r="H481" s="187"/>
      <c r="I481" s="187"/>
      <c r="J481" s="864"/>
    </row>
    <row r="482" spans="2:10">
      <c r="B482" s="260"/>
      <c r="C482" s="260"/>
      <c r="D482" s="260"/>
      <c r="E482" s="260"/>
      <c r="F482" s="260"/>
      <c r="G482" s="187"/>
      <c r="H482" s="187"/>
      <c r="I482" s="187"/>
      <c r="J482" s="864"/>
    </row>
    <row r="483" spans="2:10">
      <c r="B483" s="260"/>
      <c r="C483" s="260"/>
      <c r="D483" s="260"/>
      <c r="E483" s="260"/>
      <c r="F483" s="260"/>
      <c r="G483" s="187"/>
      <c r="H483" s="187"/>
      <c r="I483" s="187"/>
      <c r="J483" s="864"/>
    </row>
    <row r="484" spans="2:10">
      <c r="B484" s="260"/>
      <c r="C484" s="260"/>
      <c r="D484" s="260"/>
      <c r="E484" s="260"/>
      <c r="F484" s="260"/>
      <c r="G484" s="187"/>
      <c r="H484" s="187"/>
      <c r="I484" s="187"/>
      <c r="J484" s="864"/>
    </row>
    <row r="485" spans="2:10">
      <c r="B485" s="260"/>
      <c r="C485" s="260"/>
      <c r="D485" s="260"/>
      <c r="E485" s="260"/>
      <c r="F485" s="260"/>
      <c r="G485" s="187"/>
      <c r="H485" s="187"/>
      <c r="I485" s="187"/>
      <c r="J485" s="864"/>
    </row>
    <row r="486" spans="2:10">
      <c r="B486" s="260"/>
      <c r="C486" s="260"/>
      <c r="D486" s="260"/>
      <c r="E486" s="260"/>
      <c r="F486" s="260"/>
      <c r="G486" s="187"/>
      <c r="H486" s="187"/>
      <c r="I486" s="187"/>
      <c r="J486" s="864"/>
    </row>
    <row r="487" spans="2:10">
      <c r="B487" s="260"/>
      <c r="C487" s="260"/>
      <c r="D487" s="260"/>
      <c r="E487" s="260"/>
      <c r="F487" s="260"/>
      <c r="G487" s="187"/>
      <c r="H487" s="187"/>
      <c r="I487" s="187"/>
      <c r="J487" s="864"/>
    </row>
    <row r="488" spans="2:10">
      <c r="B488" s="260"/>
      <c r="C488" s="260"/>
      <c r="D488" s="260"/>
      <c r="E488" s="260"/>
      <c r="F488" s="260"/>
      <c r="G488" s="187"/>
      <c r="H488" s="187"/>
      <c r="I488" s="187"/>
      <c r="J488" s="864"/>
    </row>
    <row r="489" spans="2:10">
      <c r="B489" s="260"/>
      <c r="C489" s="260"/>
      <c r="D489" s="260"/>
      <c r="E489" s="260"/>
      <c r="F489" s="260"/>
      <c r="G489" s="187"/>
      <c r="H489" s="187"/>
      <c r="I489" s="187"/>
      <c r="J489" s="864"/>
    </row>
    <row r="490" spans="2:10">
      <c r="B490" s="260"/>
      <c r="C490" s="260"/>
      <c r="D490" s="260"/>
      <c r="E490" s="260"/>
      <c r="F490" s="260"/>
      <c r="G490" s="187"/>
      <c r="H490" s="187"/>
      <c r="I490" s="187"/>
      <c r="J490" s="864"/>
    </row>
    <row r="491" spans="2:10">
      <c r="B491" s="260"/>
      <c r="C491" s="260"/>
      <c r="D491" s="260"/>
      <c r="E491" s="260"/>
      <c r="F491" s="260"/>
      <c r="G491" s="187"/>
      <c r="H491" s="187"/>
      <c r="I491" s="187"/>
      <c r="J491" s="864"/>
    </row>
    <row r="492" spans="2:10">
      <c r="B492" s="260"/>
      <c r="C492" s="260"/>
      <c r="D492" s="260"/>
      <c r="E492" s="260"/>
      <c r="F492" s="260"/>
      <c r="G492" s="187"/>
      <c r="H492" s="187"/>
      <c r="I492" s="187"/>
      <c r="J492" s="864"/>
    </row>
    <row r="493" spans="2:10">
      <c r="B493" s="260"/>
      <c r="C493" s="260"/>
      <c r="D493" s="260"/>
      <c r="E493" s="260"/>
      <c r="F493" s="260"/>
      <c r="G493" s="187"/>
      <c r="H493" s="187"/>
      <c r="I493" s="187"/>
      <c r="J493" s="864"/>
    </row>
    <row r="494" spans="2:10">
      <c r="B494" s="260"/>
      <c r="C494" s="260"/>
      <c r="D494" s="260"/>
      <c r="E494" s="260"/>
      <c r="F494" s="260"/>
      <c r="G494" s="187"/>
      <c r="H494" s="187"/>
      <c r="I494" s="187"/>
      <c r="J494" s="864"/>
    </row>
    <row r="495" spans="2:10">
      <c r="B495" s="260"/>
      <c r="C495" s="260"/>
      <c r="D495" s="260"/>
      <c r="E495" s="260"/>
      <c r="F495" s="260"/>
      <c r="G495" s="187"/>
      <c r="H495" s="187"/>
      <c r="I495" s="187"/>
      <c r="J495" s="864"/>
    </row>
    <row r="496" spans="2:10">
      <c r="B496" s="260"/>
      <c r="C496" s="260"/>
      <c r="D496" s="260"/>
      <c r="E496" s="260"/>
      <c r="F496" s="260"/>
      <c r="G496" s="187"/>
      <c r="H496" s="187"/>
      <c r="I496" s="187"/>
      <c r="J496" s="864"/>
    </row>
    <row r="497" spans="2:10">
      <c r="B497" s="260"/>
      <c r="C497" s="260"/>
      <c r="D497" s="260"/>
      <c r="E497" s="260"/>
      <c r="F497" s="260"/>
      <c r="G497" s="187"/>
      <c r="H497" s="187"/>
      <c r="I497" s="187"/>
      <c r="J497" s="864"/>
    </row>
    <row r="498" spans="2:10">
      <c r="B498" s="260"/>
      <c r="C498" s="260"/>
      <c r="D498" s="260"/>
      <c r="E498" s="260"/>
      <c r="F498" s="260"/>
      <c r="G498" s="187"/>
      <c r="H498" s="187"/>
      <c r="I498" s="187"/>
      <c r="J498" s="864"/>
    </row>
    <row r="499" spans="2:10">
      <c r="B499" s="260"/>
      <c r="C499" s="260"/>
      <c r="D499" s="260"/>
      <c r="E499" s="260"/>
      <c r="F499" s="260"/>
      <c r="G499" s="187"/>
      <c r="H499" s="187"/>
      <c r="I499" s="187"/>
      <c r="J499" s="864"/>
    </row>
    <row r="500" spans="2:10">
      <c r="B500" s="260"/>
      <c r="C500" s="260"/>
      <c r="D500" s="260"/>
      <c r="E500" s="260"/>
      <c r="F500" s="260"/>
      <c r="G500" s="187"/>
      <c r="H500" s="187"/>
      <c r="I500" s="187"/>
      <c r="J500" s="864"/>
    </row>
    <row r="501" spans="2:10">
      <c r="B501" s="260"/>
      <c r="C501" s="260"/>
      <c r="D501" s="260"/>
      <c r="E501" s="260"/>
      <c r="F501" s="260"/>
      <c r="G501" s="187"/>
      <c r="H501" s="187"/>
      <c r="I501" s="187"/>
      <c r="J501" s="864"/>
    </row>
    <row r="502" spans="2:10">
      <c r="B502" s="260"/>
      <c r="C502" s="260"/>
      <c r="D502" s="260"/>
      <c r="E502" s="260"/>
      <c r="F502" s="260"/>
      <c r="G502" s="187"/>
      <c r="H502" s="187"/>
      <c r="I502" s="187"/>
      <c r="J502" s="864"/>
    </row>
    <row r="503" spans="2:10">
      <c r="B503" s="260"/>
      <c r="C503" s="260"/>
      <c r="D503" s="260"/>
      <c r="E503" s="260"/>
      <c r="F503" s="260"/>
      <c r="G503" s="187"/>
      <c r="H503" s="187"/>
      <c r="I503" s="187"/>
      <c r="J503" s="864"/>
    </row>
    <row r="504" spans="2:10">
      <c r="B504" s="260"/>
      <c r="C504" s="260"/>
      <c r="D504" s="260"/>
      <c r="E504" s="260"/>
      <c r="F504" s="260"/>
      <c r="G504" s="187"/>
      <c r="H504" s="187"/>
      <c r="I504" s="187"/>
      <c r="J504" s="864"/>
    </row>
    <row r="505" spans="2:10">
      <c r="B505" s="260"/>
      <c r="C505" s="260"/>
      <c r="D505" s="260"/>
      <c r="E505" s="260"/>
      <c r="F505" s="260"/>
      <c r="G505" s="187"/>
      <c r="H505" s="187"/>
      <c r="I505" s="187"/>
      <c r="J505" s="864"/>
    </row>
    <row r="506" spans="2:10">
      <c r="B506" s="260"/>
      <c r="C506" s="260"/>
      <c r="D506" s="260"/>
      <c r="E506" s="260"/>
      <c r="F506" s="260"/>
      <c r="G506" s="187"/>
      <c r="H506" s="187"/>
      <c r="I506" s="187"/>
      <c r="J506" s="864"/>
    </row>
    <row r="507" spans="2:10">
      <c r="B507" s="260"/>
      <c r="C507" s="260"/>
      <c r="D507" s="260"/>
      <c r="E507" s="260"/>
      <c r="F507" s="260"/>
      <c r="G507" s="187"/>
      <c r="H507" s="187"/>
      <c r="I507" s="187"/>
      <c r="J507" s="864"/>
    </row>
    <row r="508" spans="2:10">
      <c r="B508" s="260"/>
      <c r="C508" s="260"/>
      <c r="D508" s="260"/>
      <c r="E508" s="260"/>
      <c r="F508" s="260"/>
      <c r="G508" s="187"/>
      <c r="H508" s="187"/>
      <c r="I508" s="187"/>
      <c r="J508" s="864"/>
    </row>
    <row r="509" spans="2:10">
      <c r="B509" s="260"/>
      <c r="C509" s="260"/>
      <c r="D509" s="260"/>
      <c r="E509" s="260"/>
      <c r="F509" s="260"/>
      <c r="G509" s="187"/>
      <c r="H509" s="187"/>
      <c r="I509" s="187"/>
      <c r="J509" s="864"/>
    </row>
    <row r="510" spans="2:10">
      <c r="B510" s="260"/>
      <c r="C510" s="260"/>
      <c r="D510" s="260"/>
      <c r="E510" s="260"/>
      <c r="F510" s="260"/>
      <c r="G510" s="187"/>
      <c r="H510" s="187"/>
      <c r="I510" s="187"/>
      <c r="J510" s="864"/>
    </row>
    <row r="511" spans="2:10">
      <c r="B511" s="260"/>
      <c r="C511" s="260"/>
      <c r="D511" s="260"/>
      <c r="E511" s="260"/>
      <c r="F511" s="260"/>
      <c r="G511" s="187"/>
      <c r="H511" s="187"/>
      <c r="I511" s="187"/>
      <c r="J511" s="864"/>
    </row>
    <row r="512" spans="2:10">
      <c r="B512" s="260"/>
      <c r="C512" s="260"/>
      <c r="D512" s="260"/>
      <c r="E512" s="260"/>
      <c r="F512" s="260"/>
      <c r="G512" s="187"/>
      <c r="H512" s="187"/>
      <c r="I512" s="187"/>
      <c r="J512" s="864"/>
    </row>
    <row r="513" spans="2:10">
      <c r="B513" s="260"/>
      <c r="C513" s="260"/>
      <c r="D513" s="260"/>
      <c r="E513" s="260"/>
      <c r="F513" s="260"/>
      <c r="G513" s="187"/>
      <c r="H513" s="187"/>
      <c r="I513" s="187"/>
      <c r="J513" s="864"/>
    </row>
    <row r="514" spans="2:10">
      <c r="B514" s="260"/>
      <c r="C514" s="260"/>
      <c r="D514" s="260"/>
      <c r="E514" s="260"/>
      <c r="F514" s="260"/>
      <c r="G514" s="187"/>
      <c r="H514" s="187"/>
      <c r="I514" s="187"/>
      <c r="J514" s="864"/>
    </row>
    <row r="515" spans="2:10">
      <c r="B515" s="260"/>
      <c r="C515" s="260"/>
      <c r="D515" s="260"/>
      <c r="E515" s="260"/>
      <c r="F515" s="260"/>
      <c r="G515" s="187"/>
      <c r="H515" s="187"/>
      <c r="I515" s="187"/>
      <c r="J515" s="864"/>
    </row>
    <row r="516" spans="2:10">
      <c r="B516" s="260"/>
      <c r="C516" s="260"/>
      <c r="D516" s="260"/>
      <c r="E516" s="260"/>
      <c r="F516" s="260"/>
      <c r="G516" s="187"/>
      <c r="H516" s="187"/>
      <c r="I516" s="187"/>
      <c r="J516" s="864"/>
    </row>
    <row r="517" spans="2:10">
      <c r="B517" s="260"/>
      <c r="C517" s="260"/>
      <c r="D517" s="260"/>
      <c r="E517" s="260"/>
      <c r="F517" s="260"/>
      <c r="G517" s="187"/>
      <c r="H517" s="187"/>
      <c r="I517" s="187"/>
      <c r="J517" s="864"/>
    </row>
    <row r="518" spans="2:10">
      <c r="B518" s="260"/>
      <c r="C518" s="260"/>
      <c r="D518" s="260"/>
      <c r="E518" s="260"/>
      <c r="F518" s="260"/>
      <c r="G518" s="187"/>
      <c r="H518" s="187"/>
      <c r="I518" s="187"/>
      <c r="J518" s="864"/>
    </row>
    <row r="519" spans="2:10">
      <c r="B519" s="260"/>
      <c r="C519" s="260"/>
      <c r="D519" s="260"/>
      <c r="E519" s="260"/>
      <c r="F519" s="260"/>
      <c r="G519" s="187"/>
      <c r="H519" s="187"/>
      <c r="I519" s="187"/>
      <c r="J519" s="864"/>
    </row>
    <row r="520" spans="2:10">
      <c r="B520" s="260"/>
      <c r="C520" s="260"/>
      <c r="D520" s="260"/>
      <c r="E520" s="260"/>
      <c r="F520" s="260"/>
      <c r="G520" s="187"/>
      <c r="H520" s="187"/>
      <c r="I520" s="187"/>
      <c r="J520" s="864"/>
    </row>
    <row r="521" spans="2:10">
      <c r="B521" s="260"/>
      <c r="C521" s="260"/>
      <c r="D521" s="260"/>
      <c r="E521" s="260"/>
      <c r="F521" s="260"/>
      <c r="G521" s="187"/>
      <c r="H521" s="187"/>
      <c r="I521" s="187"/>
      <c r="J521" s="864"/>
    </row>
    <row r="522" spans="2:10">
      <c r="B522" s="260"/>
      <c r="C522" s="260"/>
      <c r="D522" s="260"/>
      <c r="E522" s="260"/>
      <c r="F522" s="260"/>
      <c r="G522" s="187"/>
      <c r="H522" s="187"/>
      <c r="I522" s="187"/>
      <c r="J522" s="864"/>
    </row>
    <row r="523" spans="2:10">
      <c r="B523" s="260"/>
      <c r="C523" s="260"/>
      <c r="D523" s="260"/>
      <c r="E523" s="260"/>
      <c r="F523" s="260"/>
      <c r="G523" s="187"/>
      <c r="H523" s="187"/>
      <c r="I523" s="187"/>
      <c r="J523" s="864"/>
    </row>
    <row r="524" spans="2:10">
      <c r="B524" s="260"/>
      <c r="C524" s="260"/>
      <c r="D524" s="260"/>
      <c r="E524" s="260"/>
      <c r="F524" s="260"/>
      <c r="G524" s="187"/>
      <c r="H524" s="187"/>
      <c r="I524" s="187"/>
      <c r="J524" s="864"/>
    </row>
    <row r="525" spans="2:10">
      <c r="B525" s="260"/>
      <c r="C525" s="260"/>
      <c r="D525" s="260"/>
      <c r="E525" s="260"/>
      <c r="F525" s="260"/>
      <c r="G525" s="187"/>
      <c r="H525" s="187"/>
      <c r="I525" s="187"/>
      <c r="J525" s="864"/>
    </row>
    <row r="526" spans="2:10">
      <c r="B526" s="260"/>
      <c r="C526" s="260"/>
      <c r="D526" s="260"/>
      <c r="E526" s="260"/>
      <c r="F526" s="260"/>
      <c r="G526" s="187"/>
      <c r="H526" s="187"/>
      <c r="I526" s="187"/>
      <c r="J526" s="864"/>
    </row>
    <row r="527" spans="2:10">
      <c r="B527" s="260"/>
      <c r="C527" s="260"/>
      <c r="D527" s="260"/>
      <c r="E527" s="260"/>
      <c r="F527" s="260"/>
      <c r="G527" s="187"/>
      <c r="H527" s="187"/>
      <c r="I527" s="187"/>
      <c r="J527" s="864"/>
    </row>
    <row r="528" spans="2:10">
      <c r="B528" s="260"/>
      <c r="C528" s="260"/>
      <c r="D528" s="260"/>
      <c r="E528" s="260"/>
      <c r="F528" s="260"/>
      <c r="G528" s="187"/>
      <c r="H528" s="187"/>
      <c r="I528" s="187"/>
      <c r="J528" s="864"/>
    </row>
    <row r="529" spans="2:10">
      <c r="B529" s="260"/>
      <c r="C529" s="260"/>
      <c r="D529" s="260"/>
      <c r="E529" s="260"/>
      <c r="F529" s="260"/>
      <c r="G529" s="187"/>
      <c r="H529" s="187"/>
      <c r="I529" s="187"/>
      <c r="J529" s="864"/>
    </row>
    <row r="530" spans="2:10">
      <c r="B530" s="260"/>
      <c r="C530" s="260"/>
      <c r="D530" s="260"/>
      <c r="E530" s="260"/>
      <c r="F530" s="260"/>
      <c r="G530" s="187"/>
      <c r="H530" s="187"/>
      <c r="I530" s="187"/>
      <c r="J530" s="864"/>
    </row>
    <row r="531" spans="2:10">
      <c r="B531" s="260"/>
      <c r="C531" s="260"/>
      <c r="D531" s="260"/>
      <c r="E531" s="260"/>
      <c r="F531" s="260"/>
      <c r="G531" s="187"/>
      <c r="H531" s="187"/>
      <c r="I531" s="187"/>
      <c r="J531" s="864"/>
    </row>
    <row r="532" spans="2:10">
      <c r="B532" s="260"/>
      <c r="C532" s="260"/>
      <c r="D532" s="260"/>
      <c r="E532" s="260"/>
      <c r="F532" s="260"/>
      <c r="G532" s="187"/>
      <c r="H532" s="187"/>
      <c r="I532" s="187"/>
      <c r="J532" s="864"/>
    </row>
    <row r="533" spans="2:10">
      <c r="B533" s="260"/>
      <c r="C533" s="260"/>
      <c r="D533" s="260"/>
      <c r="E533" s="260"/>
      <c r="F533" s="260"/>
      <c r="G533" s="187"/>
      <c r="H533" s="187"/>
      <c r="I533" s="187"/>
      <c r="J533" s="864"/>
    </row>
    <row r="534" spans="2:10">
      <c r="B534" s="260"/>
      <c r="C534" s="260"/>
      <c r="D534" s="260"/>
      <c r="E534" s="260"/>
      <c r="F534" s="260"/>
      <c r="G534" s="187"/>
      <c r="H534" s="187"/>
      <c r="I534" s="187"/>
      <c r="J534" s="864"/>
    </row>
    <row r="535" spans="2:10">
      <c r="B535" s="260"/>
      <c r="C535" s="260"/>
      <c r="D535" s="260"/>
      <c r="E535" s="260"/>
      <c r="F535" s="260"/>
      <c r="G535" s="187"/>
      <c r="H535" s="187"/>
      <c r="I535" s="187"/>
      <c r="J535" s="864"/>
    </row>
    <row r="536" spans="2:10">
      <c r="B536" s="260"/>
      <c r="C536" s="260"/>
      <c r="D536" s="260"/>
      <c r="E536" s="260"/>
      <c r="F536" s="260"/>
      <c r="G536" s="187"/>
      <c r="H536" s="187"/>
      <c r="I536" s="187"/>
      <c r="J536" s="864"/>
    </row>
    <row r="537" spans="2:10">
      <c r="B537" s="260"/>
      <c r="C537" s="260"/>
      <c r="D537" s="260"/>
      <c r="E537" s="260"/>
      <c r="F537" s="260"/>
      <c r="G537" s="187"/>
      <c r="H537" s="187"/>
      <c r="I537" s="187"/>
      <c r="J537" s="864"/>
    </row>
    <row r="538" spans="2:10">
      <c r="B538" s="260"/>
      <c r="C538" s="260"/>
      <c r="D538" s="260"/>
      <c r="E538" s="260"/>
      <c r="F538" s="260"/>
      <c r="G538" s="187"/>
      <c r="H538" s="187"/>
      <c r="I538" s="187"/>
      <c r="J538" s="864"/>
    </row>
    <row r="539" spans="2:10">
      <c r="B539" s="260"/>
      <c r="C539" s="260"/>
      <c r="D539" s="260"/>
      <c r="E539" s="260"/>
      <c r="F539" s="260"/>
      <c r="G539" s="187"/>
      <c r="H539" s="187"/>
      <c r="I539" s="187"/>
      <c r="J539" s="864"/>
    </row>
    <row r="540" spans="2:10">
      <c r="B540" s="260"/>
      <c r="C540" s="260"/>
      <c r="D540" s="260"/>
      <c r="E540" s="260"/>
      <c r="F540" s="260"/>
      <c r="G540" s="187"/>
      <c r="H540" s="187"/>
      <c r="I540" s="187"/>
      <c r="J540" s="864"/>
    </row>
    <row r="541" spans="2:10">
      <c r="B541" s="260"/>
      <c r="C541" s="260"/>
      <c r="D541" s="260"/>
      <c r="E541" s="260"/>
      <c r="F541" s="260"/>
      <c r="G541" s="187"/>
      <c r="H541" s="187"/>
      <c r="I541" s="187"/>
      <c r="J541" s="864"/>
    </row>
    <row r="542" spans="2:10">
      <c r="B542" s="260"/>
      <c r="C542" s="260"/>
      <c r="D542" s="260"/>
      <c r="E542" s="260"/>
      <c r="F542" s="260"/>
      <c r="G542" s="187"/>
      <c r="H542" s="187"/>
      <c r="I542" s="187"/>
      <c r="J542" s="864"/>
    </row>
    <row r="543" spans="2:10">
      <c r="B543" s="260"/>
      <c r="C543" s="260"/>
      <c r="D543" s="260"/>
      <c r="E543" s="260"/>
      <c r="F543" s="260"/>
      <c r="G543" s="187"/>
      <c r="H543" s="187"/>
      <c r="I543" s="187"/>
      <c r="J543" s="864"/>
    </row>
    <row r="544" spans="2:10">
      <c r="B544" s="260"/>
      <c r="C544" s="260"/>
      <c r="D544" s="260"/>
      <c r="E544" s="260"/>
      <c r="F544" s="260"/>
      <c r="G544" s="187"/>
      <c r="H544" s="187"/>
      <c r="I544" s="187"/>
      <c r="J544" s="864"/>
    </row>
    <row r="545" spans="2:10">
      <c r="B545" s="260"/>
      <c r="C545" s="260"/>
      <c r="D545" s="260"/>
      <c r="E545" s="260"/>
      <c r="F545" s="260"/>
      <c r="G545" s="187"/>
      <c r="H545" s="187"/>
      <c r="I545" s="187"/>
      <c r="J545" s="864"/>
    </row>
    <row r="546" spans="2:10">
      <c r="B546" s="260"/>
      <c r="C546" s="260"/>
      <c r="D546" s="260"/>
      <c r="E546" s="260"/>
      <c r="F546" s="260"/>
      <c r="G546" s="187"/>
      <c r="H546" s="187"/>
      <c r="I546" s="187"/>
      <c r="J546" s="864"/>
    </row>
    <row r="547" spans="2:10">
      <c r="B547" s="260"/>
      <c r="C547" s="260"/>
      <c r="D547" s="260"/>
      <c r="E547" s="260"/>
      <c r="F547" s="260"/>
      <c r="G547" s="187"/>
      <c r="H547" s="187"/>
      <c r="I547" s="187"/>
      <c r="J547" s="864"/>
    </row>
    <row r="548" spans="2:10">
      <c r="B548" s="260"/>
      <c r="C548" s="260"/>
      <c r="D548" s="260"/>
      <c r="E548" s="260"/>
      <c r="F548" s="260"/>
      <c r="G548" s="187"/>
      <c r="H548" s="187"/>
      <c r="I548" s="187"/>
      <c r="J548" s="864"/>
    </row>
    <row r="549" spans="2:10">
      <c r="B549" s="260"/>
      <c r="C549" s="260"/>
      <c r="D549" s="260"/>
      <c r="E549" s="260"/>
      <c r="F549" s="260"/>
      <c r="G549" s="187"/>
      <c r="H549" s="187"/>
      <c r="I549" s="187"/>
      <c r="J549" s="864"/>
    </row>
    <row r="550" spans="2:10">
      <c r="B550" s="260"/>
      <c r="C550" s="260"/>
      <c r="D550" s="260"/>
      <c r="E550" s="260"/>
      <c r="F550" s="260"/>
      <c r="G550" s="187"/>
      <c r="H550" s="187"/>
      <c r="I550" s="187"/>
      <c r="J550" s="864"/>
    </row>
    <row r="551" spans="2:10">
      <c r="B551" s="260"/>
      <c r="C551" s="260"/>
      <c r="D551" s="260"/>
      <c r="E551" s="260"/>
      <c r="F551" s="260"/>
      <c r="G551" s="187"/>
      <c r="H551" s="187"/>
      <c r="I551" s="187"/>
      <c r="J551" s="864"/>
    </row>
    <row r="552" spans="2:10">
      <c r="B552" s="260"/>
      <c r="C552" s="260"/>
      <c r="D552" s="260"/>
      <c r="E552" s="260"/>
      <c r="F552" s="260"/>
      <c r="G552" s="187"/>
      <c r="H552" s="187"/>
      <c r="I552" s="187"/>
      <c r="J552" s="864"/>
    </row>
    <row r="553" spans="2:10">
      <c r="B553" s="260"/>
      <c r="C553" s="260"/>
      <c r="D553" s="260"/>
      <c r="E553" s="260"/>
      <c r="F553" s="260"/>
      <c r="G553" s="187"/>
      <c r="H553" s="187"/>
      <c r="I553" s="187"/>
      <c r="J553" s="864"/>
    </row>
    <row r="554" spans="2:10">
      <c r="B554" s="260"/>
      <c r="C554" s="260"/>
      <c r="D554" s="260"/>
      <c r="E554" s="260"/>
      <c r="F554" s="260"/>
      <c r="G554" s="187"/>
      <c r="H554" s="187"/>
      <c r="I554" s="187"/>
      <c r="J554" s="864"/>
    </row>
    <row r="555" spans="2:10">
      <c r="B555" s="260"/>
      <c r="C555" s="260"/>
      <c r="D555" s="260"/>
      <c r="E555" s="260"/>
      <c r="F555" s="260"/>
      <c r="G555" s="187"/>
      <c r="H555" s="187"/>
      <c r="I555" s="187"/>
      <c r="J555" s="864"/>
    </row>
    <row r="556" spans="2:10">
      <c r="B556" s="260"/>
      <c r="C556" s="260"/>
      <c r="D556" s="260"/>
      <c r="E556" s="260"/>
      <c r="F556" s="260"/>
      <c r="G556" s="187"/>
      <c r="H556" s="187"/>
      <c r="I556" s="187"/>
      <c r="J556" s="864"/>
    </row>
    <row r="557" spans="2:10">
      <c r="B557" s="260"/>
      <c r="C557" s="260"/>
      <c r="D557" s="260"/>
      <c r="E557" s="260"/>
      <c r="F557" s="260"/>
      <c r="G557" s="187"/>
      <c r="H557" s="187"/>
      <c r="I557" s="187"/>
      <c r="J557" s="864"/>
    </row>
    <row r="558" spans="2:10">
      <c r="B558" s="260"/>
      <c r="C558" s="260"/>
      <c r="D558" s="260"/>
      <c r="E558" s="260"/>
      <c r="F558" s="260"/>
      <c r="G558" s="187"/>
      <c r="H558" s="187"/>
      <c r="I558" s="187"/>
      <c r="J558" s="864"/>
    </row>
    <row r="559" spans="2:10">
      <c r="B559" s="260"/>
      <c r="C559" s="260"/>
      <c r="D559" s="260"/>
      <c r="E559" s="260"/>
      <c r="F559" s="260"/>
      <c r="G559" s="187"/>
      <c r="H559" s="187"/>
      <c r="I559" s="187"/>
      <c r="J559" s="864"/>
    </row>
    <row r="560" spans="2:10">
      <c r="B560" s="260"/>
      <c r="C560" s="260"/>
      <c r="D560" s="260"/>
      <c r="E560" s="260"/>
      <c r="F560" s="260"/>
      <c r="G560" s="187"/>
      <c r="H560" s="187"/>
      <c r="I560" s="187"/>
      <c r="J560" s="864"/>
    </row>
    <row r="561" spans="2:10">
      <c r="B561" s="260"/>
      <c r="C561" s="260"/>
      <c r="D561" s="260"/>
      <c r="E561" s="260"/>
      <c r="F561" s="260"/>
      <c r="G561" s="187"/>
      <c r="H561" s="187"/>
      <c r="I561" s="187"/>
      <c r="J561" s="864"/>
    </row>
    <row r="562" spans="2:10">
      <c r="B562" s="260"/>
      <c r="C562" s="260"/>
      <c r="D562" s="260"/>
      <c r="E562" s="260"/>
      <c r="F562" s="260"/>
      <c r="G562" s="187"/>
      <c r="H562" s="187"/>
      <c r="I562" s="187"/>
      <c r="J562" s="864"/>
    </row>
    <row r="563" spans="2:10">
      <c r="B563" s="260"/>
      <c r="C563" s="260"/>
      <c r="D563" s="260"/>
      <c r="E563" s="260"/>
      <c r="F563" s="260"/>
      <c r="G563" s="187"/>
      <c r="H563" s="187"/>
      <c r="I563" s="187"/>
      <c r="J563" s="864"/>
    </row>
    <row r="564" spans="2:10">
      <c r="B564" s="260"/>
      <c r="C564" s="260"/>
      <c r="D564" s="260"/>
      <c r="E564" s="260"/>
      <c r="F564" s="260"/>
      <c r="G564" s="187"/>
      <c r="H564" s="187"/>
      <c r="I564" s="187"/>
      <c r="J564" s="864"/>
    </row>
    <row r="565" spans="2:10">
      <c r="B565" s="260"/>
      <c r="C565" s="260"/>
      <c r="D565" s="260"/>
      <c r="E565" s="260"/>
      <c r="F565" s="260"/>
      <c r="G565" s="187"/>
      <c r="H565" s="187"/>
      <c r="I565" s="187"/>
      <c r="J565" s="864"/>
    </row>
    <row r="566" spans="2:10">
      <c r="B566" s="260"/>
      <c r="C566" s="260"/>
      <c r="D566" s="260"/>
      <c r="E566" s="260"/>
      <c r="F566" s="260"/>
      <c r="G566" s="187"/>
      <c r="H566" s="187"/>
      <c r="I566" s="187"/>
      <c r="J566" s="864"/>
    </row>
    <row r="567" spans="2:10">
      <c r="B567" s="260"/>
      <c r="C567" s="260"/>
      <c r="D567" s="260"/>
      <c r="E567" s="260"/>
      <c r="F567" s="260"/>
      <c r="G567" s="187"/>
      <c r="H567" s="187"/>
      <c r="I567" s="187"/>
      <c r="J567" s="864"/>
    </row>
    <row r="568" spans="2:10">
      <c r="B568" s="260"/>
      <c r="C568" s="260"/>
      <c r="D568" s="260"/>
      <c r="E568" s="260"/>
      <c r="F568" s="260"/>
      <c r="G568" s="187"/>
      <c r="H568" s="187"/>
      <c r="I568" s="187"/>
      <c r="J568" s="864"/>
    </row>
    <row r="569" spans="2:10">
      <c r="B569" s="260"/>
      <c r="C569" s="260"/>
      <c r="D569" s="260"/>
      <c r="E569" s="260"/>
      <c r="F569" s="260"/>
      <c r="G569" s="187"/>
      <c r="H569" s="187"/>
      <c r="I569" s="187"/>
      <c r="J569" s="864"/>
    </row>
    <row r="570" spans="2:10">
      <c r="B570" s="260"/>
      <c r="C570" s="260"/>
      <c r="D570" s="260"/>
      <c r="E570" s="260"/>
      <c r="F570" s="260"/>
      <c r="G570" s="187"/>
      <c r="H570" s="187"/>
      <c r="I570" s="187"/>
      <c r="J570" s="864"/>
    </row>
    <row r="571" spans="2:10">
      <c r="B571" s="260"/>
      <c r="C571" s="260"/>
      <c r="D571" s="260"/>
      <c r="E571" s="260"/>
      <c r="F571" s="260"/>
      <c r="G571" s="187"/>
      <c r="H571" s="187"/>
      <c r="I571" s="187"/>
      <c r="J571" s="864"/>
    </row>
    <row r="572" spans="2:10">
      <c r="B572" s="260"/>
      <c r="C572" s="260"/>
      <c r="D572" s="260"/>
      <c r="E572" s="260"/>
      <c r="F572" s="260"/>
      <c r="G572" s="187"/>
      <c r="H572" s="187"/>
      <c r="I572" s="187"/>
      <c r="J572" s="864"/>
    </row>
    <row r="573" spans="2:10">
      <c r="B573" s="260"/>
      <c r="C573" s="260"/>
      <c r="D573" s="260"/>
      <c r="E573" s="260"/>
      <c r="F573" s="260"/>
      <c r="G573" s="187"/>
      <c r="H573" s="187"/>
      <c r="I573" s="187"/>
      <c r="J573" s="864"/>
    </row>
    <row r="574" spans="2:10">
      <c r="B574" s="260"/>
      <c r="C574" s="260"/>
      <c r="D574" s="260"/>
      <c r="E574" s="260"/>
      <c r="F574" s="260"/>
      <c r="G574" s="187"/>
      <c r="H574" s="187"/>
      <c r="I574" s="187"/>
      <c r="J574" s="864"/>
    </row>
    <row r="575" spans="2:10">
      <c r="B575" s="260"/>
      <c r="C575" s="260"/>
      <c r="D575" s="260"/>
      <c r="E575" s="260"/>
      <c r="F575" s="260"/>
      <c r="G575" s="187"/>
      <c r="H575" s="187"/>
      <c r="I575" s="187"/>
      <c r="J575" s="864"/>
    </row>
    <row r="576" spans="2:10">
      <c r="B576" s="260"/>
      <c r="C576" s="260"/>
      <c r="D576" s="260"/>
      <c r="E576" s="260"/>
      <c r="F576" s="260"/>
      <c r="G576" s="187"/>
      <c r="H576" s="187"/>
      <c r="I576" s="187"/>
      <c r="J576" s="864"/>
    </row>
    <row r="577" spans="2:10">
      <c r="B577" s="260"/>
      <c r="C577" s="260"/>
      <c r="D577" s="260"/>
      <c r="E577" s="260"/>
      <c r="F577" s="260"/>
      <c r="G577" s="187"/>
      <c r="H577" s="187"/>
      <c r="I577" s="187"/>
      <c r="J577" s="864"/>
    </row>
    <row r="578" spans="2:10">
      <c r="B578" s="260"/>
      <c r="C578" s="260"/>
      <c r="D578" s="260"/>
      <c r="E578" s="260"/>
      <c r="F578" s="260"/>
      <c r="G578" s="187"/>
      <c r="H578" s="187"/>
      <c r="I578" s="187"/>
      <c r="J578" s="864"/>
    </row>
    <row r="579" spans="2:10">
      <c r="B579" s="260"/>
      <c r="C579" s="260"/>
      <c r="D579" s="260"/>
      <c r="E579" s="260"/>
      <c r="F579" s="260"/>
      <c r="G579" s="187"/>
      <c r="H579" s="187"/>
      <c r="I579" s="187"/>
      <c r="J579" s="864"/>
    </row>
    <row r="580" spans="2:10">
      <c r="B580" s="260"/>
      <c r="C580" s="260"/>
      <c r="D580" s="260"/>
      <c r="E580" s="260"/>
      <c r="F580" s="260"/>
      <c r="G580" s="187"/>
      <c r="H580" s="187"/>
      <c r="I580" s="187"/>
      <c r="J580" s="864"/>
    </row>
    <row r="581" spans="2:10">
      <c r="B581" s="260"/>
      <c r="C581" s="260"/>
      <c r="D581" s="260"/>
      <c r="E581" s="260"/>
      <c r="F581" s="260"/>
      <c r="G581" s="187"/>
      <c r="H581" s="187"/>
      <c r="I581" s="187"/>
      <c r="J581" s="864"/>
    </row>
    <row r="582" spans="2:10">
      <c r="B582" s="260"/>
      <c r="C582" s="260"/>
      <c r="D582" s="260"/>
      <c r="E582" s="260"/>
      <c r="F582" s="260"/>
      <c r="G582" s="187"/>
      <c r="H582" s="187"/>
      <c r="I582" s="187"/>
      <c r="J582" s="864"/>
    </row>
    <row r="583" spans="2:10">
      <c r="B583" s="260"/>
      <c r="C583" s="260"/>
      <c r="D583" s="260"/>
      <c r="E583" s="260"/>
      <c r="F583" s="260"/>
      <c r="G583" s="187"/>
      <c r="H583" s="187"/>
      <c r="I583" s="187"/>
      <c r="J583" s="864"/>
    </row>
    <row r="584" spans="2:10">
      <c r="B584" s="260"/>
      <c r="C584" s="260"/>
      <c r="D584" s="260"/>
      <c r="E584" s="260"/>
      <c r="F584" s="260"/>
      <c r="G584" s="187"/>
      <c r="H584" s="187"/>
      <c r="I584" s="187"/>
      <c r="J584" s="864"/>
    </row>
    <row r="585" spans="2:10">
      <c r="B585" s="260"/>
      <c r="C585" s="260"/>
      <c r="D585" s="260"/>
      <c r="E585" s="260"/>
      <c r="F585" s="260"/>
      <c r="G585" s="187"/>
      <c r="H585" s="187"/>
      <c r="I585" s="187"/>
      <c r="J585" s="864"/>
    </row>
    <row r="586" spans="2:10">
      <c r="B586" s="260"/>
      <c r="C586" s="260"/>
      <c r="D586" s="260"/>
      <c r="E586" s="260"/>
      <c r="F586" s="260"/>
      <c r="G586" s="187"/>
      <c r="H586" s="187"/>
      <c r="I586" s="187"/>
      <c r="J586" s="864"/>
    </row>
    <row r="587" spans="2:10">
      <c r="B587" s="260"/>
      <c r="C587" s="260"/>
      <c r="D587" s="260"/>
      <c r="E587" s="260"/>
      <c r="F587" s="260"/>
      <c r="G587" s="187"/>
      <c r="H587" s="187"/>
      <c r="I587" s="187"/>
      <c r="J587" s="864"/>
    </row>
    <row r="588" spans="2:10">
      <c r="B588" s="260"/>
      <c r="C588" s="260"/>
      <c r="D588" s="260"/>
      <c r="E588" s="260"/>
      <c r="F588" s="260"/>
      <c r="G588" s="187"/>
      <c r="H588" s="187"/>
      <c r="I588" s="187"/>
      <c r="J588" s="864"/>
    </row>
    <row r="589" spans="2:10">
      <c r="B589" s="260"/>
      <c r="C589" s="260"/>
      <c r="D589" s="260"/>
      <c r="E589" s="260"/>
      <c r="F589" s="260"/>
      <c r="G589" s="187"/>
      <c r="H589" s="187"/>
      <c r="I589" s="187"/>
      <c r="J589" s="864"/>
    </row>
    <row r="590" spans="2:10">
      <c r="B590" s="260"/>
      <c r="C590" s="260"/>
      <c r="D590" s="260"/>
      <c r="E590" s="260"/>
      <c r="F590" s="260"/>
      <c r="G590" s="187"/>
      <c r="H590" s="187"/>
      <c r="I590" s="187"/>
      <c r="J590" s="864"/>
    </row>
    <row r="591" spans="2:10">
      <c r="B591" s="260"/>
      <c r="C591" s="260"/>
      <c r="D591" s="260"/>
      <c r="E591" s="260"/>
      <c r="F591" s="260"/>
      <c r="G591" s="187"/>
      <c r="H591" s="187"/>
      <c r="I591" s="187"/>
      <c r="J591" s="864"/>
    </row>
    <row r="592" spans="2:10">
      <c r="B592" s="260"/>
      <c r="C592" s="260"/>
      <c r="D592" s="260"/>
      <c r="E592" s="260"/>
      <c r="F592" s="260"/>
      <c r="G592" s="187"/>
      <c r="H592" s="187"/>
      <c r="I592" s="187"/>
      <c r="J592" s="864"/>
    </row>
    <row r="593" spans="2:10">
      <c r="B593" s="260"/>
      <c r="C593" s="260"/>
      <c r="D593" s="260"/>
      <c r="E593" s="260"/>
      <c r="F593" s="260"/>
      <c r="G593" s="187"/>
      <c r="H593" s="187"/>
      <c r="I593" s="187"/>
      <c r="J593" s="864"/>
    </row>
    <row r="594" spans="2:10">
      <c r="B594" s="260"/>
      <c r="C594" s="260"/>
      <c r="D594" s="260"/>
      <c r="E594" s="260"/>
      <c r="F594" s="260"/>
      <c r="G594" s="187"/>
      <c r="H594" s="187"/>
      <c r="I594" s="187"/>
      <c r="J594" s="864"/>
    </row>
    <row r="595" spans="2:10">
      <c r="B595" s="260"/>
      <c r="C595" s="260"/>
      <c r="D595" s="260"/>
      <c r="E595" s="260"/>
      <c r="F595" s="260"/>
      <c r="G595" s="187"/>
      <c r="H595" s="187"/>
      <c r="I595" s="187"/>
      <c r="J595" s="864"/>
    </row>
    <row r="596" spans="2:10">
      <c r="B596" s="260"/>
      <c r="C596" s="260"/>
      <c r="D596" s="260"/>
      <c r="E596" s="260"/>
      <c r="F596" s="260"/>
      <c r="G596" s="187"/>
      <c r="H596" s="187"/>
      <c r="I596" s="187"/>
      <c r="J596" s="864"/>
    </row>
    <row r="597" spans="2:10">
      <c r="B597" s="260"/>
      <c r="C597" s="260"/>
      <c r="D597" s="260"/>
      <c r="E597" s="260"/>
      <c r="F597" s="260"/>
      <c r="G597" s="187"/>
      <c r="H597" s="187"/>
      <c r="I597" s="187"/>
      <c r="J597" s="864"/>
    </row>
    <row r="598" spans="2:10">
      <c r="B598" s="260"/>
      <c r="C598" s="260"/>
      <c r="D598" s="260"/>
      <c r="E598" s="260"/>
      <c r="F598" s="260"/>
      <c r="G598" s="187"/>
      <c r="H598" s="187"/>
      <c r="I598" s="187"/>
      <c r="J598" s="864"/>
    </row>
    <row r="599" spans="2:10">
      <c r="B599" s="260"/>
      <c r="C599" s="260"/>
      <c r="D599" s="260"/>
      <c r="E599" s="260"/>
      <c r="F599" s="260"/>
      <c r="G599" s="187"/>
      <c r="H599" s="187"/>
      <c r="I599" s="187"/>
      <c r="J599" s="864"/>
    </row>
    <row r="600" spans="2:10">
      <c r="B600" s="260"/>
      <c r="C600" s="260"/>
      <c r="D600" s="260"/>
      <c r="E600" s="260"/>
      <c r="F600" s="260"/>
      <c r="G600" s="187"/>
      <c r="H600" s="187"/>
      <c r="I600" s="187"/>
      <c r="J600" s="864"/>
    </row>
    <row r="601" spans="2:10">
      <c r="B601" s="260"/>
      <c r="C601" s="260"/>
      <c r="D601" s="260"/>
      <c r="E601" s="260"/>
      <c r="F601" s="260"/>
      <c r="G601" s="187"/>
      <c r="H601" s="187"/>
      <c r="I601" s="187"/>
      <c r="J601" s="864"/>
    </row>
    <row r="602" spans="2:10">
      <c r="B602" s="260"/>
      <c r="C602" s="260"/>
      <c r="D602" s="260"/>
      <c r="E602" s="260"/>
      <c r="F602" s="260"/>
      <c r="G602" s="187"/>
      <c r="H602" s="187"/>
      <c r="I602" s="187"/>
      <c r="J602" s="864"/>
    </row>
    <row r="603" spans="2:10">
      <c r="B603" s="260"/>
      <c r="C603" s="260"/>
      <c r="D603" s="260"/>
      <c r="E603" s="260"/>
      <c r="F603" s="260"/>
      <c r="G603" s="187"/>
      <c r="H603" s="187"/>
      <c r="I603" s="187"/>
      <c r="J603" s="864"/>
    </row>
    <row r="604" spans="2:10">
      <c r="B604" s="260"/>
      <c r="C604" s="260"/>
      <c r="D604" s="260"/>
      <c r="E604" s="260"/>
      <c r="F604" s="260"/>
      <c r="G604" s="187"/>
      <c r="H604" s="187"/>
      <c r="I604" s="187"/>
      <c r="J604" s="864"/>
    </row>
    <row r="605" spans="2:10">
      <c r="B605" s="260"/>
      <c r="C605" s="260"/>
      <c r="D605" s="260"/>
      <c r="E605" s="260"/>
      <c r="F605" s="260"/>
      <c r="G605" s="187"/>
      <c r="H605" s="187"/>
      <c r="I605" s="187"/>
      <c r="J605" s="864"/>
    </row>
    <row r="606" spans="2:10">
      <c r="B606" s="260"/>
      <c r="C606" s="260"/>
      <c r="D606" s="260"/>
      <c r="E606" s="260"/>
      <c r="F606" s="260"/>
      <c r="G606" s="187"/>
      <c r="H606" s="187"/>
      <c r="I606" s="187"/>
      <c r="J606" s="864"/>
    </row>
    <row r="607" spans="2:10">
      <c r="B607" s="260"/>
      <c r="C607" s="260"/>
      <c r="D607" s="260"/>
      <c r="E607" s="260"/>
      <c r="F607" s="260"/>
      <c r="G607" s="187"/>
      <c r="H607" s="187"/>
      <c r="I607" s="187"/>
      <c r="J607" s="864"/>
    </row>
    <row r="608" spans="2:10">
      <c r="B608" s="260"/>
      <c r="C608" s="260"/>
      <c r="D608" s="260"/>
      <c r="E608" s="260"/>
      <c r="F608" s="260"/>
      <c r="G608" s="187"/>
      <c r="H608" s="187"/>
      <c r="I608" s="187"/>
      <c r="J608" s="864"/>
    </row>
    <row r="609" spans="2:10">
      <c r="B609" s="260"/>
      <c r="C609" s="260"/>
      <c r="D609" s="260"/>
      <c r="E609" s="260"/>
      <c r="F609" s="260"/>
      <c r="G609" s="187"/>
      <c r="H609" s="187"/>
      <c r="I609" s="187"/>
      <c r="J609" s="864"/>
    </row>
    <row r="610" spans="2:10">
      <c r="B610" s="260"/>
      <c r="C610" s="260"/>
      <c r="D610" s="260"/>
      <c r="E610" s="260"/>
      <c r="F610" s="260"/>
      <c r="G610" s="187"/>
      <c r="H610" s="187"/>
      <c r="I610" s="187"/>
      <c r="J610" s="864"/>
    </row>
    <row r="611" spans="2:10">
      <c r="B611" s="260"/>
      <c r="C611" s="260"/>
      <c r="D611" s="260"/>
      <c r="E611" s="260"/>
      <c r="F611" s="260"/>
      <c r="G611" s="187"/>
      <c r="H611" s="187"/>
      <c r="I611" s="187"/>
      <c r="J611" s="864"/>
    </row>
    <row r="612" spans="2:10">
      <c r="B612" s="260"/>
      <c r="C612" s="260"/>
      <c r="D612" s="260"/>
      <c r="E612" s="260"/>
      <c r="F612" s="260"/>
      <c r="G612" s="187"/>
      <c r="H612" s="187"/>
      <c r="I612" s="187"/>
      <c r="J612" s="864"/>
    </row>
    <row r="613" spans="2:10">
      <c r="B613" s="260"/>
      <c r="C613" s="260"/>
      <c r="D613" s="260"/>
      <c r="E613" s="260"/>
      <c r="F613" s="260"/>
      <c r="G613" s="187"/>
      <c r="H613" s="187"/>
      <c r="I613" s="187"/>
      <c r="J613" s="864"/>
    </row>
    <row r="614" spans="2:10">
      <c r="B614" s="260"/>
      <c r="C614" s="260"/>
      <c r="D614" s="260"/>
      <c r="E614" s="260"/>
      <c r="F614" s="260"/>
      <c r="G614" s="187"/>
      <c r="H614" s="187"/>
      <c r="I614" s="187"/>
      <c r="J614" s="864"/>
    </row>
    <row r="615" spans="2:10">
      <c r="B615" s="260"/>
      <c r="C615" s="260"/>
      <c r="D615" s="260"/>
      <c r="E615" s="260"/>
      <c r="F615" s="260"/>
      <c r="G615" s="187"/>
      <c r="H615" s="187"/>
      <c r="I615" s="187"/>
      <c r="J615" s="864"/>
    </row>
    <row r="616" spans="2:10">
      <c r="B616" s="260"/>
      <c r="C616" s="260"/>
      <c r="D616" s="260"/>
      <c r="E616" s="260"/>
      <c r="F616" s="260"/>
      <c r="G616" s="187"/>
      <c r="H616" s="187"/>
      <c r="I616" s="187"/>
      <c r="J616" s="864"/>
    </row>
    <row r="617" spans="2:10">
      <c r="B617" s="260"/>
      <c r="C617" s="260"/>
      <c r="D617" s="260"/>
      <c r="E617" s="260"/>
      <c r="F617" s="260"/>
      <c r="G617" s="187"/>
      <c r="H617" s="187"/>
      <c r="I617" s="187"/>
      <c r="J617" s="864"/>
    </row>
    <row r="618" spans="2:10">
      <c r="B618" s="260"/>
      <c r="C618" s="260"/>
      <c r="D618" s="260"/>
      <c r="E618" s="260"/>
      <c r="F618" s="260"/>
      <c r="G618" s="187"/>
      <c r="H618" s="187"/>
      <c r="I618" s="187"/>
      <c r="J618" s="864"/>
    </row>
    <row r="619" spans="2:10">
      <c r="B619" s="260"/>
      <c r="C619" s="260"/>
      <c r="D619" s="260"/>
      <c r="E619" s="260"/>
      <c r="F619" s="260"/>
      <c r="G619" s="187"/>
      <c r="H619" s="187"/>
      <c r="I619" s="187"/>
      <c r="J619" s="864"/>
    </row>
    <row r="620" spans="2:10">
      <c r="B620" s="260"/>
      <c r="C620" s="260"/>
      <c r="D620" s="260"/>
      <c r="E620" s="260"/>
      <c r="F620" s="260"/>
      <c r="G620" s="187"/>
      <c r="H620" s="187"/>
      <c r="I620" s="187"/>
      <c r="J620" s="864"/>
    </row>
    <row r="621" spans="2:10">
      <c r="B621" s="260"/>
      <c r="C621" s="260"/>
      <c r="D621" s="260"/>
      <c r="E621" s="260"/>
      <c r="F621" s="260"/>
      <c r="G621" s="187"/>
      <c r="H621" s="187"/>
      <c r="I621" s="187"/>
      <c r="J621" s="864"/>
    </row>
    <row r="622" spans="2:10">
      <c r="B622" s="260"/>
      <c r="C622" s="260"/>
      <c r="D622" s="260"/>
      <c r="E622" s="260"/>
      <c r="F622" s="260"/>
      <c r="G622" s="187"/>
      <c r="H622" s="187"/>
      <c r="I622" s="187"/>
      <c r="J622" s="864"/>
    </row>
    <row r="623" spans="2:10">
      <c r="B623" s="260"/>
      <c r="C623" s="260"/>
      <c r="D623" s="260"/>
      <c r="E623" s="260"/>
      <c r="F623" s="260"/>
      <c r="G623" s="187"/>
      <c r="H623" s="187"/>
      <c r="I623" s="187"/>
      <c r="J623" s="864"/>
    </row>
    <row r="624" spans="2:10">
      <c r="B624" s="260"/>
      <c r="C624" s="260"/>
      <c r="D624" s="260"/>
      <c r="E624" s="260"/>
      <c r="F624" s="260"/>
      <c r="G624" s="187"/>
      <c r="H624" s="187"/>
      <c r="I624" s="187"/>
      <c r="J624" s="864"/>
    </row>
    <row r="625" spans="2:10">
      <c r="B625" s="260"/>
      <c r="C625" s="260"/>
      <c r="D625" s="260"/>
      <c r="E625" s="260"/>
      <c r="F625" s="260"/>
      <c r="G625" s="187"/>
      <c r="H625" s="187"/>
      <c r="I625" s="187"/>
      <c r="J625" s="864"/>
    </row>
    <row r="626" spans="2:10">
      <c r="B626" s="260"/>
      <c r="C626" s="260"/>
      <c r="D626" s="260"/>
      <c r="E626" s="260"/>
      <c r="F626" s="260"/>
      <c r="G626" s="187"/>
      <c r="H626" s="187"/>
      <c r="I626" s="187"/>
      <c r="J626" s="864"/>
    </row>
    <row r="627" spans="2:10">
      <c r="B627" s="260"/>
      <c r="C627" s="260"/>
      <c r="D627" s="260"/>
      <c r="E627" s="260"/>
      <c r="F627" s="260"/>
      <c r="G627" s="187"/>
      <c r="H627" s="187"/>
      <c r="I627" s="187"/>
      <c r="J627" s="864"/>
    </row>
    <row r="628" spans="2:10">
      <c r="B628" s="260"/>
      <c r="C628" s="260"/>
      <c r="D628" s="260"/>
      <c r="E628" s="260"/>
      <c r="F628" s="260"/>
      <c r="G628" s="187"/>
      <c r="H628" s="187"/>
      <c r="I628" s="187"/>
      <c r="J628" s="864"/>
    </row>
    <row r="629" spans="2:10">
      <c r="B629" s="260"/>
      <c r="C629" s="260"/>
      <c r="D629" s="260"/>
      <c r="E629" s="260"/>
      <c r="F629" s="260"/>
      <c r="G629" s="187"/>
      <c r="H629" s="187"/>
      <c r="I629" s="187"/>
      <c r="J629" s="864"/>
    </row>
    <row r="630" spans="2:10">
      <c r="B630" s="260"/>
      <c r="C630" s="260"/>
      <c r="D630" s="260"/>
      <c r="E630" s="260"/>
      <c r="F630" s="260"/>
      <c r="G630" s="187"/>
      <c r="H630" s="187"/>
      <c r="I630" s="187"/>
      <c r="J630" s="864"/>
    </row>
    <row r="631" spans="2:10">
      <c r="B631" s="260"/>
      <c r="C631" s="260"/>
      <c r="D631" s="260"/>
      <c r="E631" s="260"/>
      <c r="F631" s="260"/>
      <c r="G631" s="187"/>
      <c r="H631" s="187"/>
      <c r="I631" s="187"/>
      <c r="J631" s="864"/>
    </row>
    <row r="632" spans="2:10">
      <c r="B632" s="260"/>
      <c r="C632" s="260"/>
      <c r="D632" s="260"/>
      <c r="E632" s="260"/>
      <c r="F632" s="260"/>
      <c r="G632" s="187"/>
      <c r="H632" s="187"/>
      <c r="I632" s="187"/>
      <c r="J632" s="864"/>
    </row>
    <row r="633" spans="2:10">
      <c r="B633" s="260"/>
      <c r="C633" s="260"/>
      <c r="D633" s="260"/>
      <c r="E633" s="260"/>
      <c r="F633" s="260"/>
      <c r="G633" s="187"/>
      <c r="H633" s="187"/>
      <c r="I633" s="187"/>
      <c r="J633" s="864"/>
    </row>
    <row r="634" spans="2:10">
      <c r="B634" s="260"/>
      <c r="C634" s="260"/>
      <c r="D634" s="260"/>
      <c r="E634" s="260"/>
      <c r="F634" s="260"/>
      <c r="G634" s="187"/>
      <c r="H634" s="187"/>
      <c r="I634" s="187"/>
      <c r="J634" s="864"/>
    </row>
    <row r="635" spans="2:10">
      <c r="B635" s="260"/>
      <c r="C635" s="260"/>
      <c r="D635" s="260"/>
      <c r="E635" s="260"/>
      <c r="F635" s="260"/>
      <c r="G635" s="187"/>
      <c r="H635" s="187"/>
      <c r="I635" s="187"/>
      <c r="J635" s="864"/>
    </row>
    <row r="636" spans="2:10">
      <c r="B636" s="260"/>
      <c r="C636" s="260"/>
      <c r="D636" s="260"/>
      <c r="E636" s="260"/>
      <c r="F636" s="260"/>
      <c r="G636" s="187"/>
      <c r="H636" s="187"/>
      <c r="I636" s="187"/>
      <c r="J636" s="864"/>
    </row>
    <row r="637" spans="2:10">
      <c r="B637" s="260"/>
      <c r="C637" s="260"/>
      <c r="D637" s="260"/>
      <c r="E637" s="260"/>
      <c r="F637" s="260"/>
      <c r="G637" s="187"/>
      <c r="H637" s="187"/>
      <c r="I637" s="187"/>
      <c r="J637" s="864"/>
    </row>
    <row r="638" spans="2:10">
      <c r="B638" s="260"/>
      <c r="C638" s="260"/>
      <c r="D638" s="260"/>
      <c r="E638" s="260"/>
      <c r="F638" s="260"/>
      <c r="G638" s="187"/>
      <c r="H638" s="187"/>
      <c r="I638" s="187"/>
      <c r="J638" s="864"/>
    </row>
    <row r="639" spans="2:10">
      <c r="B639" s="260"/>
      <c r="C639" s="260"/>
      <c r="D639" s="260"/>
      <c r="E639" s="260"/>
      <c r="F639" s="260"/>
      <c r="G639" s="187"/>
      <c r="H639" s="187"/>
      <c r="I639" s="187"/>
      <c r="J639" s="864"/>
    </row>
    <row r="640" spans="2:10">
      <c r="B640" s="260"/>
      <c r="C640" s="260"/>
      <c r="D640" s="260"/>
      <c r="E640" s="260"/>
      <c r="F640" s="260"/>
      <c r="G640" s="187"/>
      <c r="H640" s="187"/>
      <c r="I640" s="187"/>
      <c r="J640" s="864"/>
    </row>
    <row r="641" spans="2:10">
      <c r="B641" s="260"/>
      <c r="C641" s="260"/>
      <c r="D641" s="260"/>
      <c r="E641" s="260"/>
      <c r="F641" s="260"/>
      <c r="G641" s="187"/>
      <c r="H641" s="187"/>
      <c r="I641" s="187"/>
      <c r="J641" s="864"/>
    </row>
    <row r="642" spans="2:10">
      <c r="B642" s="260"/>
      <c r="C642" s="260"/>
      <c r="D642" s="260"/>
      <c r="E642" s="260"/>
      <c r="F642" s="260"/>
      <c r="G642" s="187"/>
      <c r="H642" s="187"/>
      <c r="I642" s="187"/>
      <c r="J642" s="864"/>
    </row>
    <row r="643" spans="2:10">
      <c r="B643" s="260"/>
      <c r="C643" s="260"/>
      <c r="D643" s="260"/>
      <c r="E643" s="260"/>
      <c r="F643" s="260"/>
      <c r="G643" s="187"/>
      <c r="H643" s="187"/>
      <c r="I643" s="187"/>
      <c r="J643" s="864"/>
    </row>
    <row r="644" spans="2:10">
      <c r="B644" s="260"/>
      <c r="C644" s="260"/>
      <c r="D644" s="260"/>
      <c r="E644" s="260"/>
      <c r="F644" s="260"/>
      <c r="G644" s="187"/>
      <c r="H644" s="187"/>
      <c r="I644" s="187"/>
      <c r="J644" s="864"/>
    </row>
    <row r="645" spans="2:10">
      <c r="B645" s="260"/>
      <c r="C645" s="260"/>
      <c r="D645" s="260"/>
      <c r="E645" s="260"/>
      <c r="F645" s="260"/>
      <c r="G645" s="187"/>
      <c r="H645" s="187"/>
      <c r="I645" s="187"/>
      <c r="J645" s="864"/>
    </row>
    <row r="646" spans="2:10">
      <c r="B646" s="260"/>
      <c r="C646" s="260"/>
      <c r="D646" s="260"/>
      <c r="E646" s="260"/>
      <c r="F646" s="260"/>
      <c r="G646" s="187"/>
      <c r="H646" s="187"/>
      <c r="I646" s="187"/>
      <c r="J646" s="864"/>
    </row>
    <row r="647" spans="2:10">
      <c r="B647" s="260"/>
      <c r="C647" s="260"/>
      <c r="D647" s="260"/>
      <c r="E647" s="260"/>
      <c r="F647" s="260"/>
      <c r="G647" s="187"/>
      <c r="H647" s="187"/>
      <c r="I647" s="187"/>
      <c r="J647" s="864"/>
    </row>
    <row r="648" spans="2:10">
      <c r="B648" s="260"/>
      <c r="C648" s="260"/>
      <c r="D648" s="260"/>
      <c r="E648" s="260"/>
      <c r="F648" s="260"/>
      <c r="G648" s="187"/>
      <c r="H648" s="187"/>
      <c r="I648" s="187"/>
      <c r="J648" s="864"/>
    </row>
    <row r="649" spans="2:10">
      <c r="B649" s="260"/>
      <c r="C649" s="260"/>
      <c r="D649" s="260"/>
      <c r="E649" s="260"/>
      <c r="F649" s="260"/>
      <c r="G649" s="187"/>
      <c r="H649" s="187"/>
      <c r="I649" s="187"/>
      <c r="J649" s="864"/>
    </row>
    <row r="650" spans="2:10">
      <c r="B650" s="260"/>
      <c r="C650" s="260"/>
      <c r="D650" s="260"/>
      <c r="E650" s="260"/>
      <c r="F650" s="260"/>
      <c r="G650" s="187"/>
      <c r="H650" s="187"/>
      <c r="I650" s="187"/>
      <c r="J650" s="864"/>
    </row>
    <row r="651" spans="2:10">
      <c r="B651" s="260"/>
      <c r="C651" s="260"/>
      <c r="D651" s="260"/>
      <c r="E651" s="260"/>
      <c r="F651" s="260"/>
      <c r="G651" s="187"/>
      <c r="H651" s="187"/>
      <c r="I651" s="187"/>
      <c r="J651" s="864"/>
    </row>
    <row r="652" spans="2:10">
      <c r="B652" s="260"/>
      <c r="C652" s="260"/>
      <c r="D652" s="260"/>
      <c r="E652" s="260"/>
      <c r="F652" s="260"/>
      <c r="G652" s="187"/>
      <c r="H652" s="187"/>
      <c r="I652" s="187"/>
      <c r="J652" s="864"/>
    </row>
    <row r="653" spans="2:10">
      <c r="B653" s="260"/>
      <c r="C653" s="260"/>
      <c r="D653" s="260"/>
      <c r="E653" s="260"/>
      <c r="F653" s="260"/>
      <c r="G653" s="187"/>
      <c r="H653" s="187"/>
      <c r="I653" s="187"/>
      <c r="J653" s="864"/>
    </row>
    <row r="654" spans="2:10">
      <c r="B654" s="260"/>
      <c r="C654" s="260"/>
      <c r="D654" s="260"/>
      <c r="E654" s="260"/>
      <c r="F654" s="260"/>
      <c r="G654" s="187"/>
      <c r="H654" s="187"/>
      <c r="I654" s="187"/>
      <c r="J654" s="864"/>
    </row>
    <row r="655" spans="2:10">
      <c r="B655" s="260"/>
      <c r="C655" s="260"/>
      <c r="D655" s="260"/>
      <c r="E655" s="260"/>
      <c r="F655" s="260"/>
      <c r="G655" s="187"/>
      <c r="H655" s="187"/>
      <c r="I655" s="187"/>
      <c r="J655" s="864"/>
    </row>
    <row r="656" spans="2:10">
      <c r="B656" s="260"/>
      <c r="C656" s="260"/>
      <c r="D656" s="260"/>
      <c r="E656" s="260"/>
      <c r="F656" s="260"/>
      <c r="G656" s="187"/>
      <c r="H656" s="187"/>
      <c r="I656" s="187"/>
      <c r="J656" s="864"/>
    </row>
    <row r="657" spans="2:10">
      <c r="B657" s="260"/>
      <c r="C657" s="260"/>
      <c r="D657" s="260"/>
      <c r="E657" s="260"/>
      <c r="F657" s="260"/>
      <c r="G657" s="187"/>
      <c r="H657" s="187"/>
      <c r="I657" s="187"/>
      <c r="J657" s="864"/>
    </row>
    <row r="658" spans="2:10">
      <c r="B658" s="260"/>
      <c r="C658" s="260"/>
      <c r="D658" s="260"/>
      <c r="E658" s="260"/>
      <c r="F658" s="260"/>
      <c r="G658" s="187"/>
      <c r="H658" s="187"/>
      <c r="I658" s="187"/>
      <c r="J658" s="864"/>
    </row>
    <row r="659" spans="2:10">
      <c r="B659" s="260"/>
      <c r="C659" s="260"/>
      <c r="D659" s="260"/>
      <c r="E659" s="260"/>
      <c r="F659" s="260"/>
      <c r="G659" s="187"/>
      <c r="H659" s="187"/>
      <c r="I659" s="187"/>
      <c r="J659" s="864"/>
    </row>
    <row r="660" spans="2:10">
      <c r="B660" s="260"/>
      <c r="C660" s="260"/>
      <c r="D660" s="260"/>
      <c r="E660" s="260"/>
      <c r="F660" s="260"/>
      <c r="G660" s="187"/>
      <c r="H660" s="187"/>
      <c r="I660" s="187"/>
      <c r="J660" s="864"/>
    </row>
    <row r="661" spans="2:10">
      <c r="B661" s="260"/>
      <c r="C661" s="260"/>
      <c r="D661" s="260"/>
      <c r="E661" s="260"/>
      <c r="F661" s="260"/>
      <c r="G661" s="187"/>
      <c r="H661" s="187"/>
      <c r="I661" s="187"/>
      <c r="J661" s="864"/>
    </row>
    <row r="662" spans="2:10">
      <c r="B662" s="260"/>
      <c r="C662" s="260"/>
      <c r="D662" s="260"/>
      <c r="E662" s="260"/>
      <c r="F662" s="260"/>
      <c r="G662" s="187"/>
      <c r="H662" s="187"/>
      <c r="I662" s="187"/>
      <c r="J662" s="864"/>
    </row>
    <row r="663" spans="2:10">
      <c r="B663" s="260"/>
      <c r="C663" s="260"/>
      <c r="D663" s="260"/>
      <c r="E663" s="260"/>
      <c r="F663" s="260"/>
      <c r="G663" s="187"/>
      <c r="H663" s="187"/>
      <c r="I663" s="187"/>
      <c r="J663" s="864"/>
    </row>
    <row r="664" spans="2:10">
      <c r="B664" s="260"/>
      <c r="C664" s="260"/>
      <c r="D664" s="260"/>
      <c r="E664" s="260"/>
      <c r="F664" s="260"/>
      <c r="G664" s="187"/>
      <c r="H664" s="187"/>
      <c r="I664" s="187"/>
      <c r="J664" s="864"/>
    </row>
    <row r="665" spans="2:10">
      <c r="B665" s="260"/>
      <c r="C665" s="260"/>
      <c r="D665" s="260"/>
      <c r="E665" s="260"/>
      <c r="F665" s="260"/>
      <c r="G665" s="187"/>
      <c r="H665" s="187"/>
      <c r="I665" s="187"/>
      <c r="J665" s="864"/>
    </row>
    <row r="666" spans="2:10">
      <c r="B666" s="260"/>
      <c r="C666" s="260"/>
      <c r="D666" s="260"/>
      <c r="E666" s="260"/>
      <c r="F666" s="260"/>
      <c r="G666" s="187"/>
      <c r="H666" s="187"/>
      <c r="I666" s="187"/>
      <c r="J666" s="864"/>
    </row>
    <row r="667" spans="2:10">
      <c r="B667" s="260"/>
      <c r="C667" s="260"/>
      <c r="D667" s="260"/>
      <c r="E667" s="260"/>
      <c r="F667" s="260"/>
      <c r="G667" s="187"/>
      <c r="H667" s="187"/>
      <c r="I667" s="187"/>
      <c r="J667" s="864"/>
    </row>
    <row r="668" spans="2:10">
      <c r="B668" s="260"/>
      <c r="C668" s="260"/>
      <c r="D668" s="260"/>
      <c r="E668" s="260"/>
      <c r="F668" s="260"/>
      <c r="G668" s="187"/>
      <c r="H668" s="187"/>
      <c r="I668" s="187"/>
      <c r="J668" s="864"/>
    </row>
    <row r="669" spans="2:10">
      <c r="B669" s="260"/>
      <c r="C669" s="260"/>
      <c r="D669" s="260"/>
      <c r="E669" s="260"/>
      <c r="F669" s="260"/>
      <c r="G669" s="187"/>
      <c r="H669" s="187"/>
      <c r="I669" s="187"/>
      <c r="J669" s="864"/>
    </row>
    <row r="670" spans="2:10">
      <c r="B670" s="260"/>
      <c r="C670" s="260"/>
      <c r="D670" s="260"/>
      <c r="E670" s="260"/>
      <c r="F670" s="260"/>
      <c r="G670" s="187"/>
      <c r="H670" s="187"/>
      <c r="I670" s="187"/>
      <c r="J670" s="864"/>
    </row>
    <row r="671" spans="2:10">
      <c r="B671" s="260"/>
      <c r="C671" s="260"/>
      <c r="D671" s="260"/>
      <c r="E671" s="260"/>
      <c r="F671" s="260"/>
      <c r="G671" s="187"/>
      <c r="H671" s="187"/>
      <c r="I671" s="187"/>
      <c r="J671" s="864"/>
    </row>
    <row r="672" spans="2:10">
      <c r="B672" s="260"/>
      <c r="C672" s="260"/>
      <c r="D672" s="260"/>
      <c r="E672" s="260"/>
      <c r="F672" s="260"/>
      <c r="G672" s="187"/>
      <c r="H672" s="187"/>
      <c r="I672" s="187"/>
      <c r="J672" s="864"/>
    </row>
    <row r="673" spans="2:10">
      <c r="B673" s="260"/>
      <c r="C673" s="260"/>
      <c r="D673" s="260"/>
      <c r="E673" s="260"/>
      <c r="F673" s="260"/>
      <c r="G673" s="187"/>
      <c r="H673" s="187"/>
      <c r="I673" s="187"/>
      <c r="J673" s="864"/>
    </row>
    <row r="674" spans="2:10">
      <c r="B674" s="260"/>
      <c r="C674" s="260"/>
      <c r="D674" s="260"/>
      <c r="E674" s="260"/>
      <c r="F674" s="260"/>
      <c r="G674" s="187"/>
      <c r="H674" s="187"/>
      <c r="I674" s="187"/>
      <c r="J674" s="864"/>
    </row>
    <row r="675" spans="2:10">
      <c r="B675" s="260"/>
      <c r="C675" s="260"/>
      <c r="D675" s="260"/>
      <c r="E675" s="260"/>
      <c r="F675" s="260"/>
      <c r="G675" s="187"/>
      <c r="H675" s="187"/>
      <c r="I675" s="187"/>
      <c r="J675" s="864"/>
    </row>
    <row r="676" spans="2:10">
      <c r="B676" s="260"/>
      <c r="C676" s="260"/>
      <c r="D676" s="260"/>
      <c r="E676" s="260"/>
      <c r="F676" s="260"/>
      <c r="G676" s="187"/>
      <c r="H676" s="187"/>
      <c r="I676" s="187"/>
      <c r="J676" s="864"/>
    </row>
    <row r="677" spans="2:10">
      <c r="B677" s="260"/>
      <c r="C677" s="260"/>
      <c r="D677" s="260"/>
      <c r="E677" s="260"/>
      <c r="F677" s="260"/>
      <c r="G677" s="187"/>
      <c r="H677" s="187"/>
      <c r="I677" s="187"/>
      <c r="J677" s="864"/>
    </row>
    <row r="678" spans="2:10">
      <c r="B678" s="260"/>
      <c r="C678" s="260"/>
      <c r="D678" s="260"/>
      <c r="E678" s="260"/>
      <c r="F678" s="260"/>
      <c r="G678" s="187"/>
      <c r="H678" s="187"/>
      <c r="I678" s="187"/>
      <c r="J678" s="864"/>
    </row>
    <row r="679" spans="2:10">
      <c r="B679" s="260"/>
      <c r="C679" s="260"/>
      <c r="D679" s="260"/>
      <c r="E679" s="260"/>
      <c r="F679" s="260"/>
      <c r="G679" s="187"/>
      <c r="H679" s="187"/>
      <c r="I679" s="187"/>
      <c r="J679" s="864"/>
    </row>
    <row r="680" spans="2:10">
      <c r="B680" s="260"/>
      <c r="C680" s="260"/>
      <c r="D680" s="260"/>
      <c r="E680" s="260"/>
      <c r="F680" s="260"/>
      <c r="G680" s="187"/>
      <c r="H680" s="187"/>
      <c r="I680" s="187"/>
      <c r="J680" s="864"/>
    </row>
    <row r="681" spans="2:10">
      <c r="B681" s="260"/>
      <c r="C681" s="260"/>
      <c r="D681" s="260"/>
      <c r="E681" s="260"/>
      <c r="F681" s="260"/>
      <c r="G681" s="187"/>
      <c r="H681" s="187"/>
      <c r="I681" s="187"/>
      <c r="J681" s="864"/>
    </row>
    <row r="682" spans="2:10">
      <c r="B682" s="260"/>
      <c r="C682" s="260"/>
      <c r="D682" s="260"/>
      <c r="E682" s="260"/>
      <c r="F682" s="260"/>
      <c r="G682" s="187"/>
      <c r="H682" s="187"/>
      <c r="I682" s="187"/>
      <c r="J682" s="864"/>
    </row>
    <row r="683" spans="2:10">
      <c r="B683" s="260"/>
      <c r="C683" s="260"/>
      <c r="D683" s="260"/>
      <c r="E683" s="260"/>
      <c r="F683" s="260"/>
      <c r="G683" s="187"/>
      <c r="H683" s="187"/>
      <c r="I683" s="187"/>
      <c r="J683" s="864"/>
    </row>
    <row r="684" spans="2:10">
      <c r="B684" s="260"/>
      <c r="C684" s="260"/>
      <c r="D684" s="260"/>
      <c r="E684" s="260"/>
      <c r="F684" s="260"/>
      <c r="G684" s="187"/>
      <c r="H684" s="187"/>
      <c r="I684" s="187"/>
      <c r="J684" s="864"/>
    </row>
    <row r="685" spans="2:10">
      <c r="B685" s="260"/>
      <c r="C685" s="260"/>
      <c r="D685" s="260"/>
      <c r="E685" s="260"/>
      <c r="F685" s="260"/>
      <c r="G685" s="187"/>
      <c r="H685" s="187"/>
      <c r="I685" s="187"/>
      <c r="J685" s="864"/>
    </row>
    <row r="686" spans="2:10">
      <c r="B686" s="260"/>
      <c r="C686" s="260"/>
      <c r="D686" s="260"/>
      <c r="E686" s="260"/>
      <c r="F686" s="260"/>
      <c r="G686" s="187"/>
      <c r="H686" s="187"/>
      <c r="I686" s="187"/>
      <c r="J686" s="864"/>
    </row>
    <row r="687" spans="2:10">
      <c r="B687" s="260"/>
      <c r="C687" s="260"/>
      <c r="D687" s="260"/>
      <c r="E687" s="260"/>
      <c r="F687" s="260"/>
      <c r="G687" s="187"/>
      <c r="H687" s="187"/>
      <c r="I687" s="187"/>
      <c r="J687" s="864"/>
    </row>
    <row r="688" spans="2:10">
      <c r="B688" s="260"/>
      <c r="C688" s="260"/>
      <c r="D688" s="260"/>
      <c r="E688" s="260"/>
      <c r="F688" s="260"/>
      <c r="G688" s="187"/>
      <c r="H688" s="187"/>
      <c r="I688" s="187"/>
      <c r="J688" s="864"/>
    </row>
    <row r="689" spans="2:10">
      <c r="B689" s="260"/>
      <c r="C689" s="260"/>
      <c r="D689" s="260"/>
      <c r="E689" s="260"/>
      <c r="F689" s="260"/>
      <c r="G689" s="187"/>
      <c r="H689" s="187"/>
      <c r="I689" s="187"/>
      <c r="J689" s="864"/>
    </row>
    <row r="690" spans="2:10">
      <c r="B690" s="260"/>
      <c r="C690" s="260"/>
      <c r="D690" s="260"/>
      <c r="E690" s="260"/>
      <c r="F690" s="260"/>
      <c r="G690" s="187"/>
      <c r="H690" s="187"/>
      <c r="I690" s="187"/>
      <c r="J690" s="864"/>
    </row>
    <row r="691" spans="2:10">
      <c r="B691" s="260"/>
      <c r="C691" s="260"/>
      <c r="D691" s="260"/>
      <c r="E691" s="260"/>
      <c r="F691" s="260"/>
      <c r="G691" s="187"/>
      <c r="H691" s="187"/>
      <c r="I691" s="187"/>
      <c r="J691" s="864"/>
    </row>
    <row r="692" spans="2:10">
      <c r="B692" s="260"/>
      <c r="C692" s="260"/>
      <c r="D692" s="260"/>
      <c r="E692" s="260"/>
      <c r="F692" s="260"/>
      <c r="G692" s="187"/>
      <c r="H692" s="187"/>
      <c r="I692" s="187"/>
      <c r="J692" s="864"/>
    </row>
    <row r="693" spans="2:10">
      <c r="B693" s="260"/>
      <c r="C693" s="260"/>
      <c r="D693" s="260"/>
      <c r="E693" s="260"/>
      <c r="F693" s="260"/>
      <c r="G693" s="187"/>
      <c r="H693" s="187"/>
      <c r="I693" s="187"/>
      <c r="J693" s="864"/>
    </row>
    <row r="694" spans="2:10">
      <c r="B694" s="260"/>
      <c r="C694" s="260"/>
      <c r="D694" s="260"/>
      <c r="E694" s="260"/>
      <c r="F694" s="260"/>
      <c r="G694" s="187"/>
      <c r="H694" s="187"/>
      <c r="I694" s="187"/>
      <c r="J694" s="864"/>
    </row>
    <row r="695" spans="2:10">
      <c r="B695" s="260"/>
      <c r="C695" s="260"/>
      <c r="D695" s="260"/>
      <c r="E695" s="260"/>
      <c r="F695" s="260"/>
      <c r="G695" s="187"/>
      <c r="H695" s="187"/>
      <c r="I695" s="187"/>
      <c r="J695" s="864"/>
    </row>
    <row r="696" spans="2:10">
      <c r="B696" s="260"/>
      <c r="C696" s="260"/>
      <c r="D696" s="260"/>
      <c r="E696" s="260"/>
      <c r="F696" s="260"/>
      <c r="G696" s="187"/>
      <c r="H696" s="187"/>
      <c r="I696" s="187"/>
      <c r="J696" s="864"/>
    </row>
    <row r="697" spans="2:10">
      <c r="B697" s="260"/>
      <c r="C697" s="260"/>
      <c r="D697" s="260"/>
      <c r="E697" s="260"/>
      <c r="F697" s="260"/>
      <c r="G697" s="187"/>
      <c r="H697" s="187"/>
      <c r="I697" s="187"/>
      <c r="J697" s="864"/>
    </row>
    <row r="698" spans="2:10">
      <c r="B698" s="260"/>
      <c r="C698" s="260"/>
      <c r="D698" s="260"/>
      <c r="E698" s="260"/>
      <c r="F698" s="260"/>
      <c r="G698" s="187"/>
      <c r="H698" s="187"/>
      <c r="I698" s="187"/>
      <c r="J698" s="864"/>
    </row>
    <row r="699" spans="2:10">
      <c r="B699" s="260"/>
      <c r="C699" s="260"/>
      <c r="D699" s="260"/>
      <c r="E699" s="260"/>
      <c r="F699" s="260"/>
      <c r="G699" s="187"/>
      <c r="H699" s="187"/>
      <c r="I699" s="187"/>
      <c r="J699" s="864"/>
    </row>
    <row r="700" spans="2:10">
      <c r="B700" s="260"/>
      <c r="C700" s="260"/>
      <c r="D700" s="260"/>
      <c r="E700" s="260"/>
      <c r="F700" s="260"/>
      <c r="G700" s="187"/>
      <c r="H700" s="187"/>
      <c r="I700" s="187"/>
      <c r="J700" s="864"/>
    </row>
    <row r="701" spans="2:10">
      <c r="B701" s="260"/>
      <c r="C701" s="260"/>
      <c r="D701" s="260"/>
      <c r="E701" s="260"/>
      <c r="F701" s="260"/>
      <c r="G701" s="187"/>
      <c r="H701" s="187"/>
      <c r="I701" s="187"/>
      <c r="J701" s="864"/>
    </row>
    <row r="702" spans="2:10">
      <c r="B702" s="260"/>
      <c r="C702" s="260"/>
      <c r="D702" s="260"/>
      <c r="E702" s="260"/>
      <c r="F702" s="260"/>
      <c r="G702" s="187"/>
      <c r="H702" s="187"/>
      <c r="I702" s="187"/>
      <c r="J702" s="864"/>
    </row>
    <row r="703" spans="2:10">
      <c r="B703" s="260"/>
      <c r="C703" s="260"/>
      <c r="D703" s="260"/>
      <c r="E703" s="260"/>
      <c r="F703" s="260"/>
      <c r="G703" s="187"/>
      <c r="H703" s="187"/>
      <c r="I703" s="187"/>
      <c r="J703" s="864"/>
    </row>
    <row r="704" spans="2:10">
      <c r="B704" s="260"/>
      <c r="C704" s="260"/>
      <c r="D704" s="260"/>
      <c r="E704" s="260"/>
      <c r="F704" s="260"/>
      <c r="G704" s="187"/>
      <c r="H704" s="187"/>
      <c r="I704" s="187"/>
      <c r="J704" s="864"/>
    </row>
    <row r="705" spans="2:10">
      <c r="B705" s="260"/>
      <c r="C705" s="260"/>
      <c r="D705" s="260"/>
      <c r="E705" s="260"/>
      <c r="F705" s="260"/>
      <c r="G705" s="187"/>
      <c r="H705" s="187"/>
      <c r="I705" s="187"/>
      <c r="J705" s="864"/>
    </row>
    <row r="706" spans="2:10">
      <c r="B706" s="260"/>
      <c r="C706" s="260"/>
      <c r="D706" s="260"/>
      <c r="E706" s="260"/>
      <c r="F706" s="260"/>
      <c r="G706" s="187"/>
      <c r="H706" s="187"/>
      <c r="I706" s="187"/>
      <c r="J706" s="864"/>
    </row>
    <row r="707" spans="2:10">
      <c r="B707" s="260"/>
      <c r="C707" s="260"/>
      <c r="D707" s="260"/>
      <c r="E707" s="260"/>
      <c r="F707" s="260"/>
      <c r="G707" s="187"/>
      <c r="H707" s="187"/>
      <c r="I707" s="187"/>
      <c r="J707" s="864"/>
    </row>
    <row r="708" spans="2:10">
      <c r="B708" s="260"/>
      <c r="C708" s="260"/>
      <c r="D708" s="260"/>
      <c r="E708" s="260"/>
      <c r="F708" s="260"/>
      <c r="G708" s="187"/>
      <c r="H708" s="187"/>
      <c r="I708" s="187"/>
      <c r="J708" s="864"/>
    </row>
    <row r="709" spans="2:10">
      <c r="B709" s="260"/>
      <c r="C709" s="260"/>
      <c r="D709" s="260"/>
      <c r="E709" s="260"/>
      <c r="F709" s="260"/>
      <c r="G709" s="187"/>
      <c r="H709" s="187"/>
      <c r="I709" s="187"/>
      <c r="J709" s="864"/>
    </row>
    <row r="710" spans="2:10">
      <c r="B710" s="260"/>
      <c r="C710" s="260"/>
      <c r="D710" s="260"/>
      <c r="E710" s="260"/>
      <c r="F710" s="260"/>
      <c r="G710" s="187"/>
      <c r="H710" s="187"/>
      <c r="I710" s="187"/>
      <c r="J710" s="864"/>
    </row>
    <row r="711" spans="2:10">
      <c r="B711" s="260"/>
      <c r="C711" s="260"/>
      <c r="D711" s="260"/>
      <c r="E711" s="260"/>
      <c r="F711" s="260"/>
      <c r="G711" s="187"/>
      <c r="H711" s="187"/>
      <c r="I711" s="187"/>
      <c r="J711" s="864"/>
    </row>
    <row r="712" spans="2:10">
      <c r="B712" s="260"/>
      <c r="C712" s="260"/>
      <c r="D712" s="260"/>
      <c r="E712" s="260"/>
      <c r="F712" s="260"/>
      <c r="G712" s="187"/>
      <c r="H712" s="187"/>
      <c r="I712" s="187"/>
      <c r="J712" s="864"/>
    </row>
    <row r="713" spans="2:10">
      <c r="B713" s="260"/>
      <c r="C713" s="260"/>
      <c r="D713" s="260"/>
      <c r="E713" s="260"/>
      <c r="F713" s="260"/>
      <c r="G713" s="187"/>
      <c r="H713" s="187"/>
      <c r="I713" s="187"/>
      <c r="J713" s="864"/>
    </row>
    <row r="714" spans="2:10">
      <c r="B714" s="260"/>
      <c r="C714" s="260"/>
      <c r="D714" s="260"/>
      <c r="E714" s="260"/>
      <c r="F714" s="260"/>
      <c r="G714" s="187"/>
      <c r="H714" s="187"/>
      <c r="I714" s="187"/>
      <c r="J714" s="864"/>
    </row>
    <row r="715" spans="2:10">
      <c r="B715" s="260"/>
      <c r="C715" s="260"/>
      <c r="D715" s="260"/>
      <c r="E715" s="260"/>
      <c r="F715" s="260"/>
      <c r="G715" s="187"/>
      <c r="H715" s="187"/>
      <c r="I715" s="187"/>
      <c r="J715" s="864"/>
    </row>
    <row r="716" spans="2:10">
      <c r="B716" s="260"/>
      <c r="C716" s="260"/>
      <c r="D716" s="260"/>
      <c r="E716" s="260"/>
      <c r="F716" s="260"/>
      <c r="G716" s="187"/>
      <c r="H716" s="187"/>
      <c r="I716" s="187"/>
      <c r="J716" s="864"/>
    </row>
    <row r="717" spans="2:10">
      <c r="B717" s="260"/>
      <c r="C717" s="260"/>
      <c r="D717" s="260"/>
      <c r="E717" s="260"/>
      <c r="F717" s="260"/>
      <c r="G717" s="187"/>
      <c r="H717" s="187"/>
      <c r="I717" s="187"/>
      <c r="J717" s="864"/>
    </row>
    <row r="718" spans="2:10">
      <c r="B718" s="260"/>
      <c r="C718" s="260"/>
      <c r="D718" s="260"/>
      <c r="E718" s="260"/>
      <c r="F718" s="260"/>
      <c r="G718" s="187"/>
      <c r="H718" s="187"/>
      <c r="I718" s="187"/>
      <c r="J718" s="864"/>
    </row>
    <row r="719" spans="2:10">
      <c r="B719" s="260"/>
      <c r="C719" s="260"/>
      <c r="D719" s="260"/>
      <c r="E719" s="260"/>
      <c r="F719" s="260"/>
      <c r="G719" s="187"/>
      <c r="H719" s="187"/>
      <c r="I719" s="187"/>
      <c r="J719" s="864"/>
    </row>
    <row r="720" spans="2:10">
      <c r="B720" s="260"/>
      <c r="C720" s="260"/>
      <c r="D720" s="260"/>
      <c r="E720" s="260"/>
      <c r="F720" s="260"/>
      <c r="G720" s="187"/>
      <c r="H720" s="187"/>
      <c r="I720" s="187"/>
      <c r="J720" s="864"/>
    </row>
    <row r="721" spans="2:10">
      <c r="B721" s="260"/>
      <c r="C721" s="260"/>
      <c r="D721" s="260"/>
      <c r="E721" s="260"/>
      <c r="F721" s="260"/>
      <c r="G721" s="187"/>
      <c r="H721" s="187"/>
      <c r="I721" s="187"/>
      <c r="J721" s="864"/>
    </row>
    <row r="722" spans="2:10">
      <c r="B722" s="260"/>
      <c r="C722" s="260"/>
      <c r="D722" s="260"/>
      <c r="E722" s="260"/>
      <c r="F722" s="260"/>
      <c r="G722" s="187"/>
      <c r="H722" s="187"/>
      <c r="I722" s="187"/>
      <c r="J722" s="864"/>
    </row>
    <row r="723" spans="2:10">
      <c r="B723" s="260"/>
      <c r="C723" s="260"/>
      <c r="D723" s="260"/>
      <c r="E723" s="260"/>
      <c r="F723" s="260"/>
      <c r="G723" s="187"/>
      <c r="H723" s="187"/>
      <c r="I723" s="187"/>
      <c r="J723" s="864"/>
    </row>
    <row r="724" spans="2:10">
      <c r="B724" s="260"/>
      <c r="C724" s="260"/>
      <c r="D724" s="260"/>
      <c r="E724" s="260"/>
      <c r="F724" s="260"/>
      <c r="G724" s="187"/>
      <c r="H724" s="187"/>
      <c r="I724" s="187"/>
      <c r="J724" s="864"/>
    </row>
    <row r="725" spans="2:10">
      <c r="B725" s="260"/>
      <c r="C725" s="260"/>
      <c r="D725" s="260"/>
      <c r="E725" s="260"/>
      <c r="F725" s="260"/>
      <c r="G725" s="187"/>
      <c r="H725" s="187"/>
      <c r="I725" s="187"/>
      <c r="J725" s="864"/>
    </row>
    <row r="726" spans="2:10">
      <c r="B726" s="260"/>
      <c r="C726" s="260"/>
      <c r="D726" s="260"/>
      <c r="E726" s="260"/>
      <c r="F726" s="260"/>
      <c r="G726" s="187"/>
      <c r="H726" s="187"/>
      <c r="I726" s="187"/>
      <c r="J726" s="864"/>
    </row>
    <row r="727" spans="2:10">
      <c r="B727" s="260"/>
      <c r="C727" s="260"/>
      <c r="D727" s="260"/>
      <c r="E727" s="260"/>
      <c r="F727" s="260"/>
      <c r="G727" s="187"/>
      <c r="H727" s="187"/>
      <c r="I727" s="187"/>
      <c r="J727" s="864"/>
    </row>
    <row r="728" spans="2:10">
      <c r="B728" s="260"/>
      <c r="C728" s="260"/>
      <c r="D728" s="260"/>
      <c r="E728" s="260"/>
      <c r="F728" s="260"/>
      <c r="G728" s="187"/>
      <c r="H728" s="187"/>
      <c r="I728" s="187"/>
      <c r="J728" s="864"/>
    </row>
    <row r="729" spans="2:10">
      <c r="B729" s="260"/>
      <c r="C729" s="260"/>
      <c r="D729" s="260"/>
      <c r="E729" s="260"/>
      <c r="F729" s="260"/>
      <c r="G729" s="187"/>
      <c r="H729" s="187"/>
      <c r="I729" s="187"/>
      <c r="J729" s="864"/>
    </row>
    <row r="730" spans="2:10">
      <c r="B730" s="260"/>
      <c r="C730" s="260"/>
      <c r="D730" s="260"/>
      <c r="E730" s="260"/>
      <c r="F730" s="260"/>
      <c r="G730" s="187"/>
      <c r="H730" s="187"/>
      <c r="I730" s="187"/>
      <c r="J730" s="864"/>
    </row>
    <row r="731" spans="2:10">
      <c r="B731" s="260"/>
      <c r="C731" s="260"/>
      <c r="D731" s="260"/>
      <c r="E731" s="260"/>
      <c r="F731" s="260"/>
      <c r="G731" s="187"/>
      <c r="H731" s="187"/>
      <c r="I731" s="187"/>
      <c r="J731" s="864"/>
    </row>
    <row r="732" spans="2:10">
      <c r="B732" s="260"/>
      <c r="C732" s="260"/>
      <c r="D732" s="260"/>
      <c r="E732" s="260"/>
      <c r="F732" s="260"/>
      <c r="G732" s="187"/>
      <c r="H732" s="187"/>
      <c r="I732" s="187"/>
      <c r="J732" s="864"/>
    </row>
    <row r="733" spans="2:10">
      <c r="B733" s="260"/>
      <c r="C733" s="260"/>
      <c r="D733" s="260"/>
      <c r="E733" s="260"/>
      <c r="F733" s="260"/>
      <c r="G733" s="187"/>
      <c r="H733" s="187"/>
      <c r="I733" s="187"/>
      <c r="J733" s="864"/>
    </row>
    <row r="734" spans="2:10">
      <c r="B734" s="260"/>
      <c r="C734" s="260"/>
      <c r="D734" s="260"/>
      <c r="E734" s="260"/>
      <c r="F734" s="260"/>
      <c r="G734" s="187"/>
      <c r="H734" s="187"/>
      <c r="I734" s="187"/>
      <c r="J734" s="864"/>
    </row>
    <row r="735" spans="2:10">
      <c r="B735" s="260"/>
      <c r="C735" s="260"/>
      <c r="D735" s="260"/>
      <c r="E735" s="260"/>
      <c r="F735" s="260"/>
      <c r="G735" s="187"/>
      <c r="H735" s="187"/>
      <c r="I735" s="187"/>
      <c r="J735" s="864"/>
    </row>
    <row r="736" spans="2:10">
      <c r="B736" s="260"/>
      <c r="C736" s="260"/>
      <c r="D736" s="260"/>
      <c r="E736" s="260"/>
      <c r="F736" s="260"/>
      <c r="G736" s="187"/>
      <c r="H736" s="187"/>
      <c r="I736" s="187"/>
      <c r="J736" s="864"/>
    </row>
    <row r="737" spans="2:10">
      <c r="B737" s="260"/>
      <c r="C737" s="260"/>
      <c r="D737" s="260"/>
      <c r="E737" s="260"/>
      <c r="F737" s="260"/>
      <c r="G737" s="187"/>
      <c r="H737" s="187"/>
      <c r="I737" s="187"/>
      <c r="J737" s="864"/>
    </row>
    <row r="738" spans="2:10">
      <c r="B738" s="260"/>
      <c r="C738" s="260"/>
      <c r="D738" s="260"/>
      <c r="E738" s="260"/>
      <c r="F738" s="260"/>
      <c r="G738" s="187"/>
      <c r="H738" s="187"/>
      <c r="I738" s="187"/>
      <c r="J738" s="864"/>
    </row>
    <row r="739" spans="2:10">
      <c r="B739" s="260"/>
      <c r="C739" s="260"/>
      <c r="D739" s="260"/>
      <c r="E739" s="260"/>
      <c r="F739" s="260"/>
      <c r="G739" s="187"/>
      <c r="H739" s="187"/>
      <c r="I739" s="187"/>
      <c r="J739" s="864"/>
    </row>
    <row r="740" spans="2:10">
      <c r="B740" s="260"/>
      <c r="C740" s="260"/>
      <c r="D740" s="260"/>
      <c r="E740" s="260"/>
      <c r="F740" s="260"/>
      <c r="G740" s="187"/>
      <c r="H740" s="187"/>
      <c r="I740" s="187"/>
      <c r="J740" s="864"/>
    </row>
    <row r="741" spans="2:10">
      <c r="B741" s="260"/>
      <c r="C741" s="260"/>
      <c r="D741" s="260"/>
      <c r="E741" s="260"/>
      <c r="F741" s="260"/>
      <c r="G741" s="187"/>
      <c r="H741" s="187"/>
      <c r="I741" s="187"/>
      <c r="J741" s="864"/>
    </row>
    <row r="742" spans="2:10">
      <c r="B742" s="260"/>
      <c r="C742" s="260"/>
      <c r="D742" s="260"/>
      <c r="E742" s="260"/>
      <c r="F742" s="260"/>
      <c r="G742" s="187"/>
      <c r="H742" s="187"/>
      <c r="I742" s="187"/>
      <c r="J742" s="864"/>
    </row>
    <row r="743" spans="2:10">
      <c r="B743" s="260"/>
      <c r="C743" s="260"/>
      <c r="D743" s="260"/>
      <c r="E743" s="260"/>
      <c r="F743" s="260"/>
      <c r="G743" s="187"/>
      <c r="H743" s="187"/>
      <c r="I743" s="187"/>
      <c r="J743" s="864"/>
    </row>
    <row r="744" spans="2:10">
      <c r="B744" s="260"/>
      <c r="C744" s="260"/>
      <c r="D744" s="260"/>
      <c r="E744" s="260"/>
      <c r="F744" s="260"/>
      <c r="G744" s="187"/>
      <c r="H744" s="187"/>
      <c r="I744" s="187"/>
      <c r="J744" s="864"/>
    </row>
    <row r="745" spans="2:10">
      <c r="B745" s="260"/>
      <c r="C745" s="260"/>
      <c r="D745" s="260"/>
      <c r="E745" s="260"/>
      <c r="F745" s="260"/>
      <c r="G745" s="187"/>
      <c r="H745" s="187"/>
      <c r="I745" s="187"/>
      <c r="J745" s="864"/>
    </row>
    <row r="746" spans="2:10">
      <c r="B746" s="260"/>
      <c r="C746" s="260"/>
      <c r="D746" s="260"/>
      <c r="E746" s="260"/>
      <c r="F746" s="260"/>
      <c r="G746" s="187"/>
      <c r="H746" s="187"/>
      <c r="I746" s="187"/>
      <c r="J746" s="864"/>
    </row>
    <row r="747" spans="2:10">
      <c r="B747" s="260"/>
      <c r="C747" s="260"/>
      <c r="D747" s="260"/>
      <c r="E747" s="260"/>
      <c r="F747" s="260"/>
      <c r="G747" s="187"/>
      <c r="H747" s="187"/>
      <c r="I747" s="187"/>
      <c r="J747" s="864"/>
    </row>
    <row r="748" spans="2:10">
      <c r="B748" s="260"/>
      <c r="C748" s="260"/>
      <c r="D748" s="260"/>
      <c r="E748" s="260"/>
      <c r="F748" s="260"/>
      <c r="G748" s="187"/>
      <c r="H748" s="187"/>
      <c r="I748" s="187"/>
      <c r="J748" s="864"/>
    </row>
    <row r="749" spans="2:10">
      <c r="B749" s="260"/>
      <c r="C749" s="260"/>
      <c r="D749" s="260"/>
      <c r="E749" s="260"/>
      <c r="F749" s="260"/>
      <c r="G749" s="187"/>
      <c r="H749" s="187"/>
      <c r="I749" s="187"/>
      <c r="J749" s="864"/>
    </row>
    <row r="750" spans="2:10">
      <c r="B750" s="260"/>
      <c r="C750" s="260"/>
      <c r="D750" s="260"/>
      <c r="E750" s="260"/>
      <c r="F750" s="260"/>
      <c r="G750" s="187"/>
      <c r="H750" s="187"/>
      <c r="I750" s="187"/>
      <c r="J750" s="864"/>
    </row>
    <row r="751" spans="2:10">
      <c r="B751" s="260"/>
      <c r="C751" s="260"/>
      <c r="D751" s="260"/>
      <c r="E751" s="260"/>
      <c r="F751" s="260"/>
      <c r="G751" s="187"/>
      <c r="H751" s="187"/>
      <c r="I751" s="187"/>
      <c r="J751" s="864"/>
    </row>
    <row r="752" spans="2:10">
      <c r="B752" s="260"/>
      <c r="C752" s="260"/>
      <c r="D752" s="260"/>
      <c r="E752" s="260"/>
      <c r="F752" s="260"/>
      <c r="G752" s="187"/>
      <c r="H752" s="187"/>
      <c r="I752" s="187"/>
      <c r="J752" s="864"/>
    </row>
    <row r="753" spans="2:10">
      <c r="B753" s="260"/>
      <c r="C753" s="260"/>
      <c r="D753" s="260"/>
      <c r="E753" s="260"/>
      <c r="F753" s="260"/>
      <c r="G753" s="187"/>
      <c r="H753" s="187"/>
      <c r="I753" s="187"/>
      <c r="J753" s="864"/>
    </row>
    <row r="754" spans="2:10">
      <c r="B754" s="260"/>
      <c r="C754" s="260"/>
      <c r="D754" s="260"/>
      <c r="E754" s="260"/>
      <c r="F754" s="260"/>
      <c r="G754" s="187"/>
      <c r="H754" s="187"/>
      <c r="I754" s="187"/>
      <c r="J754" s="864"/>
    </row>
    <row r="755" spans="2:10">
      <c r="B755" s="260"/>
      <c r="C755" s="260"/>
      <c r="D755" s="260"/>
      <c r="E755" s="260"/>
      <c r="F755" s="260"/>
      <c r="G755" s="187"/>
      <c r="H755" s="187"/>
      <c r="I755" s="187"/>
      <c r="J755" s="864"/>
    </row>
    <row r="756" spans="2:10">
      <c r="B756" s="260"/>
      <c r="C756" s="260"/>
      <c r="D756" s="260"/>
      <c r="E756" s="260"/>
      <c r="F756" s="260"/>
      <c r="G756" s="187"/>
      <c r="H756" s="187"/>
      <c r="I756" s="187"/>
      <c r="J756" s="864"/>
    </row>
    <row r="757" spans="2:10">
      <c r="B757" s="260"/>
      <c r="C757" s="260"/>
      <c r="D757" s="260"/>
      <c r="E757" s="260"/>
      <c r="F757" s="260"/>
      <c r="G757" s="187"/>
      <c r="H757" s="187"/>
      <c r="I757" s="187"/>
      <c r="J757" s="864"/>
    </row>
    <row r="758" spans="2:10">
      <c r="B758" s="260"/>
      <c r="C758" s="260"/>
      <c r="D758" s="260"/>
      <c r="E758" s="260"/>
      <c r="F758" s="260"/>
      <c r="G758" s="187"/>
      <c r="H758" s="187"/>
      <c r="I758" s="187"/>
      <c r="J758" s="864"/>
    </row>
    <row r="759" spans="2:10">
      <c r="B759" s="260"/>
      <c r="C759" s="260"/>
      <c r="D759" s="260"/>
      <c r="E759" s="260"/>
      <c r="F759" s="260"/>
      <c r="G759" s="187"/>
      <c r="H759" s="187"/>
      <c r="I759" s="187"/>
      <c r="J759" s="864"/>
    </row>
    <row r="760" spans="2:10">
      <c r="B760" s="260"/>
      <c r="C760" s="260"/>
      <c r="D760" s="260"/>
      <c r="E760" s="260"/>
      <c r="F760" s="260"/>
      <c r="G760" s="187"/>
      <c r="H760" s="187"/>
      <c r="I760" s="187"/>
      <c r="J760" s="864"/>
    </row>
    <row r="761" spans="2:10">
      <c r="B761" s="260"/>
      <c r="C761" s="260"/>
      <c r="D761" s="260"/>
      <c r="E761" s="260"/>
      <c r="F761" s="260"/>
      <c r="G761" s="187"/>
      <c r="H761" s="187"/>
      <c r="I761" s="187"/>
      <c r="J761" s="864"/>
    </row>
    <row r="762" spans="2:10">
      <c r="B762" s="260"/>
      <c r="C762" s="260"/>
      <c r="D762" s="260"/>
      <c r="E762" s="260"/>
      <c r="F762" s="260"/>
      <c r="G762" s="187"/>
      <c r="H762" s="187"/>
      <c r="I762" s="187"/>
      <c r="J762" s="864"/>
    </row>
    <row r="763" spans="2:10">
      <c r="B763" s="260"/>
      <c r="C763" s="260"/>
      <c r="D763" s="260"/>
      <c r="E763" s="260"/>
      <c r="F763" s="260"/>
      <c r="G763" s="187"/>
      <c r="H763" s="187"/>
      <c r="I763" s="187"/>
      <c r="J763" s="864"/>
    </row>
    <row r="764" spans="2:10">
      <c r="B764" s="260"/>
      <c r="C764" s="260"/>
      <c r="D764" s="260"/>
      <c r="E764" s="260"/>
      <c r="F764" s="260"/>
      <c r="G764" s="187"/>
      <c r="H764" s="187"/>
      <c r="I764" s="187"/>
      <c r="J764" s="864"/>
    </row>
    <row r="765" spans="2:10">
      <c r="B765" s="260"/>
      <c r="C765" s="260"/>
      <c r="D765" s="260"/>
      <c r="E765" s="260"/>
      <c r="F765" s="260"/>
      <c r="G765" s="187"/>
      <c r="H765" s="187"/>
      <c r="I765" s="187"/>
      <c r="J765" s="864"/>
    </row>
    <row r="766" spans="2:10">
      <c r="B766" s="260"/>
      <c r="C766" s="260"/>
      <c r="D766" s="260"/>
      <c r="E766" s="260"/>
      <c r="F766" s="260"/>
      <c r="G766" s="187"/>
      <c r="H766" s="187"/>
      <c r="I766" s="187"/>
      <c r="J766" s="864"/>
    </row>
    <row r="767" spans="2:10">
      <c r="B767" s="260"/>
      <c r="C767" s="260"/>
      <c r="D767" s="260"/>
      <c r="E767" s="260"/>
      <c r="F767" s="260"/>
      <c r="G767" s="187"/>
      <c r="H767" s="187"/>
      <c r="I767" s="187"/>
      <c r="J767" s="864"/>
    </row>
    <row r="768" spans="2:10">
      <c r="B768" s="260"/>
      <c r="C768" s="260"/>
      <c r="D768" s="260"/>
      <c r="E768" s="260"/>
      <c r="F768" s="260"/>
      <c r="G768" s="187"/>
      <c r="H768" s="187"/>
      <c r="I768" s="187"/>
      <c r="J768" s="864"/>
    </row>
    <row r="769" spans="2:10">
      <c r="B769" s="260"/>
      <c r="C769" s="260"/>
      <c r="D769" s="260"/>
      <c r="E769" s="260"/>
      <c r="F769" s="260"/>
      <c r="G769" s="187"/>
      <c r="H769" s="187"/>
      <c r="I769" s="187"/>
      <c r="J769" s="864"/>
    </row>
    <row r="770" spans="2:10">
      <c r="B770" s="260"/>
      <c r="C770" s="260"/>
      <c r="D770" s="260"/>
      <c r="E770" s="260"/>
      <c r="F770" s="260"/>
      <c r="G770" s="187"/>
      <c r="H770" s="187"/>
      <c r="I770" s="187"/>
      <c r="J770" s="864"/>
    </row>
    <row r="771" spans="2:10">
      <c r="B771" s="260"/>
      <c r="C771" s="260"/>
      <c r="D771" s="260"/>
      <c r="E771" s="260"/>
      <c r="F771" s="260"/>
      <c r="G771" s="187"/>
      <c r="H771" s="187"/>
      <c r="I771" s="187"/>
      <c r="J771" s="864"/>
    </row>
    <row r="772" spans="2:10">
      <c r="B772" s="260"/>
      <c r="C772" s="260"/>
      <c r="D772" s="260"/>
      <c r="E772" s="260"/>
      <c r="F772" s="260"/>
      <c r="G772" s="187"/>
      <c r="H772" s="187"/>
      <c r="I772" s="187"/>
      <c r="J772" s="864"/>
    </row>
    <row r="773" spans="2:10">
      <c r="B773" s="260"/>
      <c r="C773" s="260"/>
      <c r="D773" s="260"/>
      <c r="E773" s="260"/>
      <c r="F773" s="260"/>
      <c r="G773" s="187"/>
      <c r="H773" s="187"/>
      <c r="I773" s="187"/>
      <c r="J773" s="864"/>
    </row>
    <row r="774" spans="2:10">
      <c r="B774" s="260"/>
      <c r="C774" s="260"/>
      <c r="D774" s="260"/>
      <c r="E774" s="260"/>
      <c r="F774" s="260"/>
      <c r="G774" s="187"/>
      <c r="H774" s="187"/>
      <c r="I774" s="187"/>
      <c r="J774" s="864"/>
    </row>
    <row r="775" spans="2:10">
      <c r="B775" s="260"/>
      <c r="C775" s="260"/>
      <c r="D775" s="260"/>
      <c r="E775" s="260"/>
      <c r="F775" s="260"/>
      <c r="G775" s="187"/>
      <c r="H775" s="187"/>
      <c r="I775" s="187"/>
      <c r="J775" s="864"/>
    </row>
    <row r="776" spans="2:10">
      <c r="B776" s="260"/>
      <c r="C776" s="260"/>
      <c r="D776" s="260"/>
      <c r="E776" s="260"/>
      <c r="F776" s="260"/>
      <c r="G776" s="187"/>
      <c r="H776" s="187"/>
      <c r="I776" s="187"/>
      <c r="J776" s="864"/>
    </row>
    <row r="777" spans="2:10">
      <c r="B777" s="260"/>
      <c r="C777" s="260"/>
      <c r="D777" s="260"/>
      <c r="E777" s="260"/>
      <c r="F777" s="260"/>
      <c r="G777" s="187"/>
      <c r="H777" s="187"/>
      <c r="I777" s="187"/>
      <c r="J777" s="864"/>
    </row>
    <row r="778" spans="2:10">
      <c r="B778" s="260"/>
      <c r="C778" s="260"/>
      <c r="D778" s="260"/>
      <c r="E778" s="260"/>
      <c r="F778" s="260"/>
      <c r="G778" s="187"/>
      <c r="H778" s="187"/>
      <c r="I778" s="187"/>
      <c r="J778" s="864"/>
    </row>
    <row r="779" spans="2:10">
      <c r="B779" s="260"/>
      <c r="C779" s="260"/>
      <c r="D779" s="260"/>
      <c r="E779" s="260"/>
      <c r="F779" s="260"/>
      <c r="G779" s="187"/>
      <c r="H779" s="187"/>
      <c r="I779" s="187"/>
      <c r="J779" s="864"/>
    </row>
    <row r="780" spans="2:10">
      <c r="B780" s="260"/>
      <c r="C780" s="260"/>
      <c r="D780" s="260"/>
      <c r="E780" s="260"/>
      <c r="F780" s="260"/>
      <c r="G780" s="187"/>
      <c r="H780" s="187"/>
      <c r="I780" s="187"/>
      <c r="J780" s="864"/>
    </row>
    <row r="781" spans="2:10">
      <c r="B781" s="260"/>
      <c r="C781" s="260"/>
      <c r="D781" s="260"/>
      <c r="E781" s="260"/>
      <c r="F781" s="260"/>
      <c r="G781" s="187"/>
      <c r="H781" s="187"/>
      <c r="I781" s="187"/>
      <c r="J781" s="864"/>
    </row>
    <row r="782" spans="2:10">
      <c r="B782" s="260"/>
      <c r="C782" s="260"/>
      <c r="D782" s="260"/>
      <c r="E782" s="260"/>
      <c r="F782" s="260"/>
      <c r="G782" s="187"/>
      <c r="H782" s="187"/>
      <c r="I782" s="187"/>
      <c r="J782" s="864"/>
    </row>
    <row r="783" spans="2:10">
      <c r="B783" s="260"/>
      <c r="C783" s="260"/>
      <c r="D783" s="260"/>
      <c r="E783" s="260"/>
      <c r="F783" s="260"/>
      <c r="G783" s="187"/>
      <c r="H783" s="187"/>
      <c r="I783" s="187"/>
      <c r="J783" s="864"/>
    </row>
    <row r="784" spans="2:10">
      <c r="B784" s="260"/>
      <c r="C784" s="260"/>
      <c r="D784" s="260"/>
      <c r="E784" s="260"/>
      <c r="F784" s="260"/>
      <c r="G784" s="187"/>
      <c r="H784" s="187"/>
      <c r="I784" s="187"/>
      <c r="J784" s="864"/>
    </row>
    <row r="785" spans="2:10">
      <c r="B785" s="260"/>
      <c r="C785" s="260"/>
      <c r="D785" s="260"/>
      <c r="E785" s="260"/>
      <c r="F785" s="260"/>
      <c r="G785" s="187"/>
      <c r="H785" s="187"/>
      <c r="I785" s="187"/>
      <c r="J785" s="864"/>
    </row>
    <row r="786" spans="2:10">
      <c r="B786" s="260"/>
      <c r="C786" s="260"/>
      <c r="D786" s="260"/>
      <c r="E786" s="260"/>
      <c r="F786" s="260"/>
      <c r="G786" s="187"/>
      <c r="H786" s="187"/>
      <c r="I786" s="187"/>
      <c r="J786" s="864"/>
    </row>
    <row r="787" spans="2:10">
      <c r="B787" s="260"/>
      <c r="C787" s="260"/>
      <c r="D787" s="260"/>
      <c r="E787" s="260"/>
      <c r="F787" s="260"/>
      <c r="G787" s="187"/>
      <c r="H787" s="187"/>
      <c r="I787" s="187"/>
      <c r="J787" s="864"/>
    </row>
    <row r="788" spans="2:10">
      <c r="B788" s="260"/>
      <c r="C788" s="260"/>
      <c r="D788" s="260"/>
      <c r="E788" s="260"/>
      <c r="F788" s="260"/>
      <c r="G788" s="187"/>
      <c r="H788" s="187"/>
      <c r="I788" s="187"/>
      <c r="J788" s="864"/>
    </row>
    <row r="789" spans="2:10">
      <c r="B789" s="260"/>
      <c r="C789" s="260"/>
      <c r="D789" s="260"/>
      <c r="E789" s="260"/>
      <c r="F789" s="260"/>
      <c r="G789" s="187"/>
      <c r="H789" s="187"/>
      <c r="I789" s="187"/>
      <c r="J789" s="864"/>
    </row>
    <row r="790" spans="2:10">
      <c r="B790" s="260"/>
      <c r="C790" s="260"/>
      <c r="D790" s="260"/>
      <c r="E790" s="260"/>
      <c r="F790" s="260"/>
      <c r="G790" s="187"/>
      <c r="H790" s="187"/>
      <c r="I790" s="187"/>
      <c r="J790" s="864"/>
    </row>
    <row r="791" spans="2:10">
      <c r="B791" s="260"/>
      <c r="C791" s="260"/>
      <c r="D791" s="260"/>
      <c r="E791" s="260"/>
      <c r="F791" s="260"/>
      <c r="G791" s="187"/>
      <c r="H791" s="187"/>
      <c r="I791" s="187"/>
      <c r="J791" s="864"/>
    </row>
    <row r="792" spans="2:10">
      <c r="B792" s="260"/>
      <c r="C792" s="260"/>
      <c r="D792" s="260"/>
      <c r="E792" s="260"/>
      <c r="F792" s="260"/>
      <c r="G792" s="187"/>
      <c r="H792" s="187"/>
      <c r="I792" s="187"/>
      <c r="J792" s="864"/>
    </row>
    <row r="793" spans="2:10">
      <c r="B793" s="260"/>
      <c r="C793" s="260"/>
      <c r="D793" s="260"/>
      <c r="E793" s="260"/>
      <c r="F793" s="260"/>
      <c r="G793" s="187"/>
      <c r="H793" s="187"/>
      <c r="I793" s="187"/>
      <c r="J793" s="864"/>
    </row>
    <row r="794" spans="2:10">
      <c r="B794" s="260"/>
      <c r="C794" s="260"/>
      <c r="D794" s="260"/>
      <c r="E794" s="260"/>
      <c r="F794" s="260"/>
      <c r="G794" s="187"/>
      <c r="H794" s="187"/>
      <c r="I794" s="187"/>
      <c r="J794" s="864"/>
    </row>
    <row r="795" spans="2:10">
      <c r="B795" s="260"/>
      <c r="C795" s="260"/>
      <c r="D795" s="260"/>
      <c r="E795" s="260"/>
      <c r="F795" s="260"/>
      <c r="G795" s="187"/>
      <c r="H795" s="187"/>
      <c r="I795" s="187"/>
      <c r="J795" s="864"/>
    </row>
    <row r="796" spans="2:10">
      <c r="B796" s="260"/>
      <c r="C796" s="260"/>
      <c r="D796" s="260"/>
      <c r="E796" s="260"/>
      <c r="F796" s="260"/>
      <c r="G796" s="187"/>
      <c r="H796" s="187"/>
      <c r="I796" s="187"/>
      <c r="J796" s="864"/>
    </row>
    <row r="797" spans="2:10">
      <c r="B797" s="260"/>
      <c r="C797" s="260"/>
      <c r="D797" s="260"/>
      <c r="E797" s="260"/>
      <c r="F797" s="260"/>
      <c r="G797" s="187"/>
      <c r="H797" s="187"/>
      <c r="I797" s="187"/>
      <c r="J797" s="864"/>
    </row>
    <row r="798" spans="2:10">
      <c r="B798" s="260"/>
      <c r="C798" s="260"/>
      <c r="D798" s="260"/>
      <c r="E798" s="260"/>
      <c r="F798" s="260"/>
      <c r="G798" s="187"/>
      <c r="H798" s="187"/>
      <c r="I798" s="187"/>
      <c r="J798" s="864"/>
    </row>
    <row r="799" spans="2:10">
      <c r="B799" s="260"/>
      <c r="C799" s="260"/>
      <c r="D799" s="260"/>
      <c r="E799" s="260"/>
      <c r="F799" s="260"/>
      <c r="G799" s="187"/>
      <c r="H799" s="187"/>
      <c r="I799" s="187"/>
      <c r="J799" s="864"/>
    </row>
    <row r="800" spans="2:10">
      <c r="B800" s="260"/>
      <c r="C800" s="260"/>
      <c r="D800" s="260"/>
      <c r="E800" s="260"/>
      <c r="F800" s="260"/>
      <c r="G800" s="187"/>
      <c r="H800" s="187"/>
      <c r="I800" s="187"/>
      <c r="J800" s="864"/>
    </row>
    <row r="801" spans="2:10">
      <c r="B801" s="260"/>
      <c r="C801" s="260"/>
      <c r="D801" s="260"/>
      <c r="E801" s="260"/>
      <c r="F801" s="260"/>
      <c r="G801" s="187"/>
      <c r="H801" s="187"/>
      <c r="I801" s="187"/>
      <c r="J801" s="864"/>
    </row>
    <row r="802" spans="2:10">
      <c r="B802" s="260"/>
      <c r="C802" s="260"/>
      <c r="D802" s="260"/>
      <c r="E802" s="260"/>
      <c r="F802" s="260"/>
      <c r="G802" s="187"/>
      <c r="H802" s="187"/>
      <c r="I802" s="187"/>
      <c r="J802" s="864"/>
    </row>
    <row r="803" spans="2:10">
      <c r="B803" s="260"/>
      <c r="C803" s="260"/>
      <c r="D803" s="260"/>
      <c r="E803" s="260"/>
      <c r="F803" s="260"/>
      <c r="G803" s="187"/>
      <c r="H803" s="187"/>
      <c r="I803" s="187"/>
      <c r="J803" s="864"/>
    </row>
    <row r="804" spans="2:10">
      <c r="B804" s="260"/>
      <c r="C804" s="260"/>
      <c r="D804" s="260"/>
      <c r="E804" s="260"/>
      <c r="F804" s="260"/>
      <c r="G804" s="187"/>
      <c r="H804" s="187"/>
      <c r="I804" s="187"/>
      <c r="J804" s="864"/>
    </row>
    <row r="805" spans="2:10">
      <c r="B805" s="260"/>
      <c r="C805" s="260"/>
      <c r="D805" s="260"/>
      <c r="E805" s="260"/>
      <c r="F805" s="260"/>
      <c r="G805" s="187"/>
      <c r="H805" s="187"/>
      <c r="I805" s="187"/>
      <c r="J805" s="864"/>
    </row>
    <row r="806" spans="2:10">
      <c r="B806" s="260"/>
      <c r="C806" s="260"/>
      <c r="D806" s="260"/>
      <c r="E806" s="260"/>
      <c r="F806" s="260"/>
      <c r="G806" s="187"/>
      <c r="H806" s="187"/>
      <c r="I806" s="187"/>
      <c r="J806" s="864"/>
    </row>
    <row r="807" spans="2:10">
      <c r="B807" s="260"/>
      <c r="C807" s="260"/>
      <c r="D807" s="260"/>
      <c r="E807" s="260"/>
      <c r="F807" s="260"/>
      <c r="G807" s="187"/>
      <c r="H807" s="187"/>
      <c r="I807" s="187"/>
      <c r="J807" s="864"/>
    </row>
    <row r="808" spans="2:10">
      <c r="B808" s="260"/>
      <c r="C808" s="260"/>
      <c r="D808" s="260"/>
      <c r="E808" s="260"/>
      <c r="F808" s="260"/>
      <c r="G808" s="187"/>
      <c r="H808" s="187"/>
      <c r="I808" s="187"/>
      <c r="J808" s="864"/>
    </row>
    <row r="809" spans="2:10">
      <c r="B809" s="260"/>
      <c r="C809" s="260"/>
      <c r="D809" s="260"/>
      <c r="E809" s="260"/>
      <c r="F809" s="260"/>
      <c r="G809" s="187"/>
      <c r="H809" s="187"/>
      <c r="I809" s="187"/>
      <c r="J809" s="864"/>
    </row>
    <row r="810" spans="2:10">
      <c r="B810" s="260"/>
      <c r="C810" s="260"/>
      <c r="D810" s="260"/>
      <c r="E810" s="260"/>
      <c r="F810" s="260"/>
      <c r="G810" s="187"/>
      <c r="H810" s="187"/>
      <c r="I810" s="187"/>
      <c r="J810" s="864"/>
    </row>
    <row r="811" spans="2:10">
      <c r="B811" s="260"/>
      <c r="C811" s="260"/>
      <c r="D811" s="260"/>
      <c r="E811" s="260"/>
      <c r="F811" s="260"/>
      <c r="G811" s="187"/>
      <c r="H811" s="187"/>
      <c r="I811" s="187"/>
      <c r="J811" s="864"/>
    </row>
    <row r="812" spans="2:10">
      <c r="B812" s="260"/>
      <c r="C812" s="260"/>
      <c r="D812" s="260"/>
      <c r="E812" s="260"/>
      <c r="F812" s="260"/>
      <c r="G812" s="187"/>
      <c r="H812" s="187"/>
      <c r="I812" s="187"/>
      <c r="J812" s="864"/>
    </row>
    <row r="813" spans="2:10">
      <c r="B813" s="260"/>
      <c r="C813" s="260"/>
      <c r="D813" s="260"/>
      <c r="E813" s="260"/>
      <c r="F813" s="260"/>
      <c r="G813" s="187"/>
      <c r="H813" s="187"/>
      <c r="I813" s="187"/>
      <c r="J813" s="864"/>
    </row>
    <row r="814" spans="2:10">
      <c r="B814" s="260"/>
      <c r="C814" s="260"/>
      <c r="D814" s="260"/>
      <c r="E814" s="260"/>
      <c r="F814" s="260"/>
      <c r="G814" s="187"/>
      <c r="H814" s="187"/>
      <c r="I814" s="187"/>
      <c r="J814" s="864"/>
    </row>
    <row r="815" spans="2:10">
      <c r="B815" s="260"/>
      <c r="C815" s="260"/>
      <c r="D815" s="260"/>
      <c r="E815" s="260"/>
      <c r="F815" s="260"/>
      <c r="G815" s="187"/>
      <c r="H815" s="187"/>
      <c r="I815" s="187"/>
      <c r="J815" s="864"/>
    </row>
    <row r="816" spans="2:10">
      <c r="B816" s="260"/>
      <c r="C816" s="260"/>
      <c r="D816" s="260"/>
      <c r="E816" s="260"/>
      <c r="F816" s="260"/>
      <c r="G816" s="187"/>
      <c r="H816" s="187"/>
      <c r="I816" s="187"/>
      <c r="J816" s="864"/>
    </row>
    <row r="817" spans="2:10">
      <c r="B817" s="260"/>
      <c r="C817" s="260"/>
      <c r="D817" s="260"/>
      <c r="E817" s="260"/>
      <c r="F817" s="260"/>
      <c r="G817" s="187"/>
      <c r="H817" s="187"/>
      <c r="I817" s="187"/>
      <c r="J817" s="864"/>
    </row>
    <row r="818" spans="2:10">
      <c r="B818" s="260"/>
      <c r="C818" s="260"/>
      <c r="D818" s="260"/>
      <c r="E818" s="260"/>
      <c r="F818" s="260"/>
      <c r="G818" s="187"/>
      <c r="H818" s="187"/>
      <c r="I818" s="187"/>
      <c r="J818" s="864"/>
    </row>
    <row r="819" spans="2:10">
      <c r="B819" s="260"/>
      <c r="C819" s="260"/>
      <c r="D819" s="260"/>
      <c r="E819" s="260"/>
      <c r="F819" s="260"/>
      <c r="G819" s="187"/>
      <c r="H819" s="187"/>
      <c r="I819" s="187"/>
      <c r="J819" s="864"/>
    </row>
    <row r="820" spans="2:10">
      <c r="B820" s="260"/>
      <c r="C820" s="260"/>
      <c r="D820" s="260"/>
      <c r="E820" s="260"/>
      <c r="F820" s="260"/>
      <c r="G820" s="187"/>
      <c r="H820" s="187"/>
      <c r="I820" s="187"/>
      <c r="J820" s="864"/>
    </row>
    <row r="821" spans="2:10">
      <c r="B821" s="260"/>
      <c r="C821" s="260"/>
      <c r="D821" s="260"/>
      <c r="E821" s="260"/>
      <c r="F821" s="260"/>
      <c r="G821" s="187"/>
      <c r="H821" s="187"/>
      <c r="I821" s="187"/>
      <c r="J821" s="864"/>
    </row>
    <row r="822" spans="2:10">
      <c r="B822" s="260"/>
      <c r="C822" s="260"/>
      <c r="D822" s="260"/>
      <c r="E822" s="260"/>
      <c r="F822" s="260"/>
      <c r="G822" s="187"/>
      <c r="H822" s="187"/>
      <c r="I822" s="187"/>
      <c r="J822" s="864"/>
    </row>
    <row r="823" spans="2:10">
      <c r="B823" s="260"/>
      <c r="C823" s="260"/>
      <c r="D823" s="260"/>
      <c r="E823" s="260"/>
      <c r="F823" s="260"/>
      <c r="G823" s="187"/>
      <c r="H823" s="187"/>
      <c r="I823" s="187"/>
      <c r="J823" s="864"/>
    </row>
    <row r="824" spans="2:10">
      <c r="B824" s="260"/>
      <c r="C824" s="260"/>
      <c r="D824" s="260"/>
      <c r="E824" s="260"/>
      <c r="F824" s="260"/>
      <c r="G824" s="187"/>
      <c r="H824" s="187"/>
      <c r="I824" s="187"/>
      <c r="J824" s="864"/>
    </row>
    <row r="825" spans="2:10">
      <c r="B825" s="260"/>
      <c r="C825" s="260"/>
      <c r="D825" s="260"/>
      <c r="E825" s="260"/>
      <c r="F825" s="260"/>
      <c r="G825" s="187"/>
      <c r="H825" s="187"/>
      <c r="I825" s="187"/>
      <c r="J825" s="864"/>
    </row>
    <row r="826" spans="2:10">
      <c r="B826" s="260"/>
      <c r="C826" s="260"/>
      <c r="D826" s="260"/>
      <c r="E826" s="260"/>
      <c r="F826" s="260"/>
      <c r="G826" s="187"/>
      <c r="H826" s="187"/>
      <c r="I826" s="187"/>
      <c r="J826" s="864"/>
    </row>
    <row r="827" spans="2:10">
      <c r="B827" s="260"/>
      <c r="C827" s="260"/>
      <c r="D827" s="260"/>
      <c r="E827" s="260"/>
      <c r="F827" s="260"/>
      <c r="G827" s="187"/>
      <c r="H827" s="187"/>
      <c r="I827" s="187"/>
      <c r="J827" s="864"/>
    </row>
    <row r="828" spans="2:10">
      <c r="B828" s="260"/>
      <c r="C828" s="260"/>
      <c r="D828" s="260"/>
      <c r="E828" s="260"/>
      <c r="F828" s="260"/>
      <c r="G828" s="187"/>
      <c r="H828" s="187"/>
      <c r="I828" s="187"/>
      <c r="J828" s="864"/>
    </row>
    <row r="829" spans="2:10">
      <c r="B829" s="260"/>
      <c r="C829" s="260"/>
      <c r="D829" s="260"/>
      <c r="E829" s="260"/>
      <c r="F829" s="260"/>
      <c r="G829" s="187"/>
      <c r="H829" s="187"/>
      <c r="I829" s="187"/>
      <c r="J829" s="864"/>
    </row>
    <row r="830" spans="2:10">
      <c r="B830" s="260"/>
      <c r="C830" s="260"/>
      <c r="D830" s="260"/>
      <c r="E830" s="260"/>
      <c r="F830" s="260"/>
      <c r="G830" s="187"/>
      <c r="H830" s="187"/>
      <c r="I830" s="187"/>
      <c r="J830" s="864"/>
    </row>
    <row r="831" spans="2:10">
      <c r="B831" s="260"/>
      <c r="C831" s="260"/>
      <c r="D831" s="260"/>
      <c r="E831" s="260"/>
      <c r="F831" s="260"/>
      <c r="G831" s="187"/>
      <c r="H831" s="187"/>
      <c r="I831" s="187"/>
      <c r="J831" s="864"/>
    </row>
    <row r="832" spans="2:10">
      <c r="B832" s="260"/>
      <c r="C832" s="260"/>
      <c r="D832" s="260"/>
      <c r="E832" s="260"/>
      <c r="F832" s="260"/>
      <c r="G832" s="187"/>
      <c r="H832" s="187"/>
      <c r="I832" s="187"/>
      <c r="J832" s="864"/>
    </row>
    <row r="833" spans="2:10">
      <c r="B833" s="260"/>
      <c r="C833" s="260"/>
      <c r="D833" s="260"/>
      <c r="E833" s="260"/>
      <c r="F833" s="260"/>
      <c r="G833" s="187"/>
      <c r="H833" s="187"/>
      <c r="I833" s="187"/>
      <c r="J833" s="864"/>
    </row>
    <row r="834" spans="2:10">
      <c r="B834" s="260"/>
      <c r="C834" s="260"/>
      <c r="D834" s="260"/>
      <c r="E834" s="260"/>
      <c r="F834" s="260"/>
      <c r="G834" s="187"/>
      <c r="H834" s="187"/>
      <c r="I834" s="187"/>
      <c r="J834" s="864"/>
    </row>
    <row r="835" spans="2:10">
      <c r="B835" s="260"/>
      <c r="C835" s="260"/>
      <c r="D835" s="260"/>
      <c r="E835" s="260"/>
      <c r="F835" s="260"/>
      <c r="G835" s="187"/>
      <c r="H835" s="187"/>
      <c r="I835" s="187"/>
      <c r="J835" s="864"/>
    </row>
    <row r="836" spans="2:10">
      <c r="B836" s="260"/>
      <c r="C836" s="260"/>
      <c r="D836" s="260"/>
      <c r="E836" s="260"/>
      <c r="F836" s="260"/>
      <c r="G836" s="187"/>
      <c r="H836" s="187"/>
      <c r="I836" s="187"/>
      <c r="J836" s="864"/>
    </row>
    <row r="837" spans="2:10">
      <c r="B837" s="260"/>
      <c r="C837" s="260"/>
      <c r="D837" s="260"/>
      <c r="E837" s="260"/>
      <c r="F837" s="260"/>
      <c r="G837" s="187"/>
      <c r="H837" s="187"/>
      <c r="I837" s="187"/>
      <c r="J837" s="864"/>
    </row>
    <row r="838" spans="2:10">
      <c r="B838" s="260"/>
      <c r="C838" s="260"/>
      <c r="D838" s="260"/>
      <c r="E838" s="260"/>
      <c r="F838" s="260"/>
      <c r="G838" s="187"/>
      <c r="H838" s="187"/>
      <c r="I838" s="187"/>
      <c r="J838" s="864"/>
    </row>
    <row r="839" spans="2:10">
      <c r="B839" s="260"/>
      <c r="C839" s="260"/>
      <c r="D839" s="260"/>
      <c r="E839" s="260"/>
      <c r="F839" s="260"/>
      <c r="G839" s="187"/>
      <c r="H839" s="187"/>
      <c r="I839" s="187"/>
      <c r="J839" s="864"/>
    </row>
    <row r="840" spans="2:10">
      <c r="B840" s="260"/>
      <c r="C840" s="260"/>
      <c r="D840" s="260"/>
      <c r="E840" s="260"/>
      <c r="F840" s="260"/>
      <c r="G840" s="187"/>
      <c r="H840" s="187"/>
      <c r="I840" s="187"/>
      <c r="J840" s="864"/>
    </row>
    <row r="841" spans="2:10">
      <c r="B841" s="260"/>
      <c r="C841" s="260"/>
      <c r="D841" s="260"/>
      <c r="E841" s="260"/>
      <c r="F841" s="260"/>
      <c r="G841" s="187"/>
      <c r="H841" s="187"/>
      <c r="I841" s="187"/>
      <c r="J841" s="864"/>
    </row>
    <row r="842" spans="2:10">
      <c r="B842" s="260"/>
      <c r="C842" s="260"/>
      <c r="D842" s="260"/>
      <c r="E842" s="260"/>
      <c r="F842" s="260"/>
      <c r="G842" s="187"/>
      <c r="H842" s="187"/>
      <c r="I842" s="187"/>
      <c r="J842" s="864"/>
    </row>
    <row r="843" spans="2:10">
      <c r="B843" s="260"/>
      <c r="C843" s="260"/>
      <c r="D843" s="260"/>
      <c r="E843" s="260"/>
      <c r="F843" s="260"/>
      <c r="G843" s="187"/>
      <c r="H843" s="187"/>
      <c r="I843" s="187"/>
      <c r="J843" s="864"/>
    </row>
    <row r="844" spans="2:10">
      <c r="B844" s="260"/>
      <c r="C844" s="260"/>
      <c r="D844" s="260"/>
      <c r="E844" s="260"/>
      <c r="F844" s="260"/>
      <c r="G844" s="187"/>
      <c r="H844" s="187"/>
      <c r="I844" s="187"/>
      <c r="J844" s="864"/>
    </row>
    <row r="845" spans="2:10">
      <c r="B845" s="260"/>
      <c r="C845" s="260"/>
      <c r="D845" s="260"/>
      <c r="E845" s="260"/>
      <c r="F845" s="260"/>
      <c r="G845" s="187"/>
      <c r="H845" s="187"/>
      <c r="I845" s="187"/>
      <c r="J845" s="864"/>
    </row>
    <row r="846" spans="2:10">
      <c r="B846" s="260"/>
      <c r="C846" s="260"/>
      <c r="D846" s="260"/>
      <c r="E846" s="260"/>
      <c r="F846" s="260"/>
      <c r="G846" s="187"/>
      <c r="H846" s="187"/>
      <c r="I846" s="187"/>
      <c r="J846" s="864"/>
    </row>
    <row r="847" spans="2:10">
      <c r="B847" s="260"/>
      <c r="C847" s="260"/>
      <c r="D847" s="260"/>
      <c r="E847" s="260"/>
      <c r="F847" s="260"/>
      <c r="G847" s="187"/>
      <c r="H847" s="187"/>
      <c r="I847" s="187"/>
      <c r="J847" s="864"/>
    </row>
    <row r="848" spans="2:10">
      <c r="B848" s="260"/>
      <c r="C848" s="260"/>
      <c r="D848" s="260"/>
      <c r="E848" s="260"/>
      <c r="F848" s="260"/>
      <c r="G848" s="187"/>
      <c r="H848" s="187"/>
      <c r="I848" s="187"/>
      <c r="J848" s="864"/>
    </row>
    <row r="849" spans="2:10">
      <c r="B849" s="260"/>
      <c r="C849" s="260"/>
      <c r="D849" s="260"/>
      <c r="E849" s="260"/>
      <c r="F849" s="260"/>
      <c r="G849" s="187"/>
      <c r="H849" s="187"/>
      <c r="I849" s="187"/>
      <c r="J849" s="864"/>
    </row>
    <row r="850" spans="2:10">
      <c r="B850" s="260"/>
      <c r="C850" s="260"/>
      <c r="D850" s="260"/>
      <c r="E850" s="260"/>
      <c r="F850" s="260"/>
      <c r="G850" s="187"/>
      <c r="H850" s="187"/>
      <c r="I850" s="187"/>
      <c r="J850" s="864"/>
    </row>
    <row r="851" spans="2:10">
      <c r="B851" s="260"/>
      <c r="C851" s="260"/>
      <c r="D851" s="260"/>
      <c r="E851" s="260"/>
      <c r="F851" s="260"/>
      <c r="G851" s="187"/>
      <c r="H851" s="187"/>
      <c r="I851" s="187"/>
      <c r="J851" s="864"/>
    </row>
    <row r="852" spans="2:10">
      <c r="B852" s="260"/>
      <c r="C852" s="260"/>
      <c r="D852" s="260"/>
      <c r="E852" s="260"/>
      <c r="F852" s="260"/>
      <c r="G852" s="187"/>
      <c r="H852" s="187"/>
      <c r="I852" s="187"/>
      <c r="J852" s="864"/>
    </row>
    <row r="853" spans="2:10">
      <c r="B853" s="260"/>
      <c r="C853" s="260"/>
      <c r="D853" s="260"/>
      <c r="E853" s="260"/>
      <c r="F853" s="260"/>
      <c r="G853" s="187"/>
      <c r="H853" s="187"/>
      <c r="I853" s="187"/>
      <c r="J853" s="864"/>
    </row>
    <row r="854" spans="2:10">
      <c r="B854" s="260"/>
      <c r="C854" s="260"/>
      <c r="D854" s="260"/>
      <c r="E854" s="260"/>
      <c r="F854" s="260"/>
      <c r="G854" s="187"/>
      <c r="H854" s="187"/>
      <c r="I854" s="187"/>
      <c r="J854" s="864"/>
    </row>
    <row r="855" spans="2:10">
      <c r="B855" s="260"/>
      <c r="C855" s="260"/>
      <c r="D855" s="260"/>
      <c r="E855" s="260"/>
      <c r="F855" s="260"/>
      <c r="G855" s="187"/>
      <c r="H855" s="187"/>
      <c r="I855" s="187"/>
      <c r="J855" s="864"/>
    </row>
    <row r="856" spans="2:10">
      <c r="B856" s="260"/>
      <c r="C856" s="260"/>
      <c r="D856" s="260"/>
      <c r="E856" s="260"/>
      <c r="F856" s="260"/>
      <c r="G856" s="187"/>
      <c r="H856" s="187"/>
      <c r="I856" s="187"/>
      <c r="J856" s="864"/>
    </row>
    <row r="857" spans="2:10">
      <c r="B857" s="260"/>
      <c r="C857" s="260"/>
      <c r="D857" s="260"/>
      <c r="E857" s="260"/>
      <c r="F857" s="260"/>
      <c r="G857" s="187"/>
      <c r="H857" s="187"/>
      <c r="I857" s="187"/>
      <c r="J857" s="864"/>
    </row>
    <row r="858" spans="2:10">
      <c r="B858" s="260"/>
      <c r="C858" s="260"/>
      <c r="D858" s="260"/>
      <c r="E858" s="260"/>
      <c r="F858" s="260"/>
      <c r="G858" s="187"/>
      <c r="H858" s="187"/>
      <c r="I858" s="187"/>
      <c r="J858" s="864"/>
    </row>
    <row r="859" spans="2:10">
      <c r="B859" s="260"/>
      <c r="C859" s="260"/>
      <c r="D859" s="260"/>
      <c r="E859" s="260"/>
      <c r="F859" s="260"/>
      <c r="G859" s="187"/>
      <c r="H859" s="187"/>
      <c r="I859" s="187"/>
      <c r="J859" s="864"/>
    </row>
    <row r="860" spans="2:10">
      <c r="B860" s="260"/>
      <c r="C860" s="260"/>
      <c r="D860" s="260"/>
      <c r="E860" s="260"/>
      <c r="F860" s="260"/>
      <c r="G860" s="187"/>
      <c r="H860" s="187"/>
      <c r="I860" s="187"/>
      <c r="J860" s="864"/>
    </row>
    <row r="861" spans="2:10">
      <c r="B861" s="260"/>
      <c r="C861" s="260"/>
      <c r="D861" s="260"/>
      <c r="E861" s="260"/>
      <c r="F861" s="260"/>
      <c r="G861" s="187"/>
      <c r="H861" s="187"/>
      <c r="I861" s="187"/>
      <c r="J861" s="864"/>
    </row>
    <row r="862" spans="2:10">
      <c r="B862" s="260"/>
      <c r="C862" s="260"/>
      <c r="D862" s="260"/>
      <c r="E862" s="260"/>
      <c r="F862" s="260"/>
      <c r="G862" s="187"/>
      <c r="H862" s="187"/>
      <c r="I862" s="187"/>
      <c r="J862" s="864"/>
    </row>
    <row r="863" spans="2:10">
      <c r="B863" s="260"/>
      <c r="C863" s="260"/>
      <c r="D863" s="260"/>
      <c r="E863" s="260"/>
      <c r="F863" s="260"/>
      <c r="G863" s="187"/>
      <c r="H863" s="187"/>
      <c r="I863" s="187"/>
      <c r="J863" s="864"/>
    </row>
    <row r="864" spans="2:10">
      <c r="B864" s="260"/>
      <c r="C864" s="260"/>
      <c r="D864" s="260"/>
      <c r="E864" s="260"/>
      <c r="F864" s="260"/>
      <c r="G864" s="187"/>
      <c r="H864" s="187"/>
      <c r="I864" s="187"/>
      <c r="J864" s="864"/>
    </row>
    <row r="865" spans="2:10">
      <c r="B865" s="260"/>
      <c r="C865" s="260"/>
      <c r="D865" s="260"/>
      <c r="E865" s="260"/>
      <c r="F865" s="260"/>
      <c r="G865" s="187"/>
      <c r="H865" s="187"/>
      <c r="I865" s="187"/>
      <c r="J865" s="864"/>
    </row>
    <row r="866" spans="2:10">
      <c r="B866" s="260"/>
      <c r="C866" s="260"/>
      <c r="D866" s="260"/>
      <c r="E866" s="260"/>
      <c r="F866" s="260"/>
      <c r="G866" s="187"/>
      <c r="H866" s="187"/>
      <c r="I866" s="187"/>
      <c r="J866" s="864"/>
    </row>
    <row r="867" spans="2:10">
      <c r="B867" s="260"/>
      <c r="C867" s="260"/>
      <c r="D867" s="260"/>
      <c r="E867" s="260"/>
      <c r="F867" s="260"/>
      <c r="G867" s="187"/>
      <c r="H867" s="187"/>
      <c r="I867" s="187"/>
      <c r="J867" s="864"/>
    </row>
    <row r="868" spans="2:10">
      <c r="B868" s="260"/>
      <c r="C868" s="260"/>
      <c r="D868" s="260"/>
      <c r="E868" s="260"/>
      <c r="F868" s="260"/>
      <c r="G868" s="187"/>
      <c r="H868" s="187"/>
      <c r="I868" s="187"/>
      <c r="J868" s="864"/>
    </row>
    <row r="869" spans="2:10">
      <c r="B869" s="260"/>
      <c r="C869" s="260"/>
      <c r="D869" s="260"/>
      <c r="E869" s="260"/>
      <c r="F869" s="260"/>
      <c r="G869" s="187"/>
      <c r="H869" s="187"/>
      <c r="I869" s="187"/>
      <c r="J869" s="864"/>
    </row>
    <row r="870" spans="2:10">
      <c r="B870" s="260"/>
      <c r="C870" s="260"/>
      <c r="D870" s="260"/>
      <c r="E870" s="260"/>
      <c r="F870" s="260"/>
      <c r="G870" s="187"/>
      <c r="H870" s="187"/>
      <c r="I870" s="187"/>
      <c r="J870" s="864"/>
    </row>
    <row r="871" spans="2:10">
      <c r="B871" s="260"/>
      <c r="C871" s="260"/>
      <c r="D871" s="260"/>
      <c r="E871" s="260"/>
      <c r="F871" s="260"/>
      <c r="G871" s="187"/>
      <c r="H871" s="187"/>
      <c r="I871" s="187"/>
      <c r="J871" s="864"/>
    </row>
    <row r="872" spans="2:10">
      <c r="B872" s="260"/>
      <c r="C872" s="260"/>
      <c r="D872" s="260"/>
      <c r="E872" s="260"/>
      <c r="F872" s="260"/>
      <c r="G872" s="187"/>
      <c r="H872" s="187"/>
      <c r="I872" s="187"/>
      <c r="J872" s="864"/>
    </row>
    <row r="873" spans="2:10">
      <c r="B873" s="260"/>
      <c r="C873" s="260"/>
      <c r="D873" s="260"/>
      <c r="E873" s="260"/>
      <c r="F873" s="260"/>
      <c r="G873" s="187"/>
      <c r="H873" s="187"/>
      <c r="I873" s="187"/>
      <c r="J873" s="864"/>
    </row>
    <row r="874" spans="2:10">
      <c r="B874" s="260"/>
      <c r="C874" s="260"/>
      <c r="D874" s="260"/>
      <c r="E874" s="260"/>
      <c r="F874" s="260"/>
      <c r="G874" s="187"/>
      <c r="H874" s="187"/>
      <c r="I874" s="187"/>
      <c r="J874" s="864"/>
    </row>
    <row r="875" spans="2:10">
      <c r="B875" s="260"/>
      <c r="C875" s="260"/>
      <c r="D875" s="260"/>
      <c r="E875" s="260"/>
      <c r="F875" s="260"/>
      <c r="G875" s="187"/>
      <c r="H875" s="187"/>
      <c r="I875" s="187"/>
      <c r="J875" s="864"/>
    </row>
    <row r="876" spans="2:10">
      <c r="B876" s="260"/>
      <c r="C876" s="260"/>
      <c r="D876" s="260"/>
      <c r="E876" s="260"/>
      <c r="F876" s="260"/>
      <c r="G876" s="187"/>
      <c r="H876" s="187"/>
      <c r="I876" s="187"/>
      <c r="J876" s="864"/>
    </row>
    <row r="877" spans="2:10">
      <c r="B877" s="260"/>
      <c r="C877" s="260"/>
      <c r="D877" s="260"/>
      <c r="E877" s="260"/>
      <c r="F877" s="260"/>
      <c r="G877" s="187"/>
      <c r="H877" s="187"/>
      <c r="I877" s="187"/>
      <c r="J877" s="864"/>
    </row>
    <row r="878" spans="2:10">
      <c r="B878" s="260"/>
      <c r="C878" s="260"/>
      <c r="D878" s="260"/>
      <c r="E878" s="260"/>
      <c r="F878" s="260"/>
      <c r="G878" s="187"/>
      <c r="H878" s="187"/>
      <c r="I878" s="187"/>
      <c r="J878" s="864"/>
    </row>
    <row r="879" spans="2:10">
      <c r="B879" s="260"/>
      <c r="C879" s="260"/>
      <c r="D879" s="260"/>
      <c r="E879" s="260"/>
      <c r="F879" s="260"/>
      <c r="G879" s="187"/>
      <c r="H879" s="187"/>
      <c r="I879" s="187"/>
      <c r="J879" s="864"/>
    </row>
    <row r="880" spans="2:10">
      <c r="B880" s="260"/>
      <c r="C880" s="260"/>
      <c r="D880" s="260"/>
      <c r="E880" s="260"/>
      <c r="F880" s="260"/>
      <c r="G880" s="187"/>
      <c r="H880" s="187"/>
      <c r="I880" s="187"/>
      <c r="J880" s="864"/>
    </row>
    <row r="881" spans="2:10">
      <c r="B881" s="260"/>
      <c r="C881" s="260"/>
      <c r="D881" s="260"/>
      <c r="E881" s="260"/>
      <c r="F881" s="260"/>
      <c r="G881" s="187"/>
      <c r="H881" s="187"/>
      <c r="I881" s="187"/>
      <c r="J881" s="864"/>
    </row>
    <row r="882" spans="2:10">
      <c r="B882" s="260"/>
      <c r="C882" s="260"/>
      <c r="D882" s="260"/>
      <c r="E882" s="260"/>
      <c r="F882" s="260"/>
      <c r="G882" s="187"/>
      <c r="H882" s="187"/>
      <c r="I882" s="187"/>
      <c r="J882" s="864"/>
    </row>
    <row r="883" spans="2:10">
      <c r="B883" s="260"/>
      <c r="C883" s="260"/>
      <c r="D883" s="260"/>
      <c r="E883" s="260"/>
      <c r="F883" s="260"/>
      <c r="G883" s="187"/>
      <c r="H883" s="187"/>
      <c r="I883" s="187"/>
      <c r="J883" s="864"/>
    </row>
    <row r="884" spans="2:10">
      <c r="B884" s="260"/>
      <c r="C884" s="260"/>
      <c r="D884" s="260"/>
      <c r="E884" s="260"/>
      <c r="F884" s="260"/>
      <c r="G884" s="187"/>
      <c r="H884" s="187"/>
      <c r="I884" s="187"/>
      <c r="J884" s="864"/>
    </row>
    <row r="885" spans="2:10">
      <c r="B885" s="260"/>
      <c r="C885" s="260"/>
      <c r="D885" s="260"/>
      <c r="E885" s="260"/>
      <c r="F885" s="260"/>
      <c r="G885" s="187"/>
      <c r="H885" s="187"/>
      <c r="I885" s="187"/>
      <c r="J885" s="864"/>
    </row>
    <row r="886" spans="2:10">
      <c r="B886" s="260"/>
      <c r="C886" s="260"/>
      <c r="D886" s="260"/>
      <c r="E886" s="260"/>
      <c r="F886" s="260"/>
      <c r="G886" s="187"/>
      <c r="H886" s="187"/>
      <c r="I886" s="187"/>
      <c r="J886" s="864"/>
    </row>
    <row r="887" spans="2:10">
      <c r="B887" s="260"/>
      <c r="C887" s="260"/>
      <c r="D887" s="260"/>
      <c r="E887" s="260"/>
      <c r="F887" s="260"/>
      <c r="G887" s="187"/>
      <c r="H887" s="187"/>
      <c r="I887" s="187"/>
      <c r="J887" s="864"/>
    </row>
    <row r="888" spans="2:10">
      <c r="B888" s="260"/>
      <c r="C888" s="260"/>
      <c r="D888" s="260"/>
      <c r="E888" s="260"/>
      <c r="F888" s="260"/>
      <c r="G888" s="187"/>
      <c r="H888" s="187"/>
      <c r="I888" s="187"/>
      <c r="J888" s="864"/>
    </row>
    <row r="889" spans="2:10">
      <c r="B889" s="260"/>
      <c r="C889" s="260"/>
      <c r="D889" s="260"/>
      <c r="E889" s="260"/>
      <c r="F889" s="260"/>
      <c r="G889" s="187"/>
      <c r="H889" s="187"/>
      <c r="I889" s="187"/>
      <c r="J889" s="864"/>
    </row>
    <row r="890" spans="2:10">
      <c r="B890" s="260"/>
      <c r="C890" s="260"/>
      <c r="D890" s="260"/>
      <c r="E890" s="260"/>
      <c r="F890" s="260"/>
      <c r="G890" s="187"/>
      <c r="H890" s="187"/>
      <c r="I890" s="187"/>
      <c r="J890" s="864"/>
    </row>
    <row r="891" spans="2:10">
      <c r="B891" s="260"/>
      <c r="C891" s="260"/>
      <c r="D891" s="260"/>
      <c r="E891" s="260"/>
      <c r="F891" s="260"/>
      <c r="G891" s="187"/>
      <c r="H891" s="187"/>
      <c r="I891" s="187"/>
      <c r="J891" s="864"/>
    </row>
    <row r="892" spans="2:10">
      <c r="B892" s="260"/>
      <c r="C892" s="260"/>
      <c r="D892" s="260"/>
      <c r="E892" s="260"/>
      <c r="F892" s="260"/>
      <c r="G892" s="187"/>
      <c r="H892" s="187"/>
      <c r="I892" s="187"/>
      <c r="J892" s="864"/>
    </row>
    <row r="893" spans="2:10">
      <c r="B893" s="260"/>
      <c r="C893" s="260"/>
      <c r="D893" s="260"/>
      <c r="E893" s="260"/>
      <c r="F893" s="260"/>
      <c r="G893" s="187"/>
      <c r="H893" s="187"/>
      <c r="I893" s="187"/>
      <c r="J893" s="864"/>
    </row>
    <row r="894" spans="2:10">
      <c r="B894" s="260"/>
      <c r="C894" s="260"/>
      <c r="D894" s="260"/>
      <c r="E894" s="260"/>
      <c r="F894" s="260"/>
      <c r="G894" s="187"/>
      <c r="H894" s="187"/>
      <c r="I894" s="187"/>
      <c r="J894" s="864"/>
    </row>
    <row r="895" spans="2:10">
      <c r="B895" s="260"/>
      <c r="C895" s="260"/>
      <c r="D895" s="260"/>
      <c r="E895" s="260"/>
      <c r="F895" s="260"/>
      <c r="G895" s="187"/>
      <c r="H895" s="187"/>
      <c r="I895" s="187"/>
      <c r="J895" s="864"/>
    </row>
    <row r="896" spans="2:10">
      <c r="B896" s="260"/>
      <c r="C896" s="260"/>
      <c r="D896" s="260"/>
      <c r="E896" s="260"/>
      <c r="F896" s="260"/>
      <c r="G896" s="187"/>
      <c r="H896" s="187"/>
      <c r="I896" s="187"/>
      <c r="J896" s="864"/>
    </row>
    <row r="897" spans="2:10">
      <c r="B897" s="260"/>
      <c r="C897" s="260"/>
      <c r="D897" s="260"/>
      <c r="E897" s="260"/>
      <c r="F897" s="260"/>
      <c r="G897" s="187"/>
      <c r="H897" s="187"/>
      <c r="I897" s="187"/>
      <c r="J897" s="864"/>
    </row>
    <row r="898" spans="2:10">
      <c r="B898" s="260"/>
      <c r="C898" s="260"/>
      <c r="D898" s="260"/>
      <c r="E898" s="260"/>
      <c r="F898" s="260"/>
      <c r="G898" s="187"/>
      <c r="H898" s="187"/>
      <c r="I898" s="187"/>
      <c r="J898" s="864"/>
    </row>
    <row r="899" spans="2:10">
      <c r="B899" s="260"/>
      <c r="C899" s="260"/>
      <c r="D899" s="260"/>
      <c r="E899" s="260"/>
      <c r="F899" s="260"/>
      <c r="G899" s="187"/>
      <c r="H899" s="187"/>
      <c r="I899" s="187"/>
      <c r="J899" s="864"/>
    </row>
    <row r="900" spans="2:10">
      <c r="B900" s="260"/>
      <c r="C900" s="260"/>
      <c r="D900" s="260"/>
      <c r="E900" s="260"/>
      <c r="F900" s="260"/>
      <c r="G900" s="187"/>
      <c r="H900" s="187"/>
      <c r="I900" s="187"/>
      <c r="J900" s="864"/>
    </row>
    <row r="901" spans="2:10">
      <c r="B901" s="260"/>
      <c r="C901" s="260"/>
      <c r="D901" s="260"/>
      <c r="E901" s="260"/>
      <c r="F901" s="260"/>
      <c r="G901" s="187"/>
      <c r="H901" s="187"/>
      <c r="I901" s="187"/>
      <c r="J901" s="864"/>
    </row>
    <row r="902" spans="2:10">
      <c r="B902" s="260"/>
      <c r="C902" s="260"/>
      <c r="D902" s="260"/>
      <c r="E902" s="260"/>
      <c r="F902" s="260"/>
      <c r="G902" s="187"/>
      <c r="H902" s="187"/>
      <c r="I902" s="187"/>
      <c r="J902" s="864"/>
    </row>
    <row r="903" spans="2:10">
      <c r="B903" s="260"/>
      <c r="C903" s="260"/>
      <c r="D903" s="260"/>
      <c r="E903" s="260"/>
      <c r="F903" s="260"/>
      <c r="G903" s="187"/>
      <c r="H903" s="187"/>
      <c r="I903" s="187"/>
      <c r="J903" s="864"/>
    </row>
    <row r="904" spans="2:10">
      <c r="B904" s="260"/>
      <c r="C904" s="260"/>
      <c r="D904" s="260"/>
      <c r="E904" s="260"/>
      <c r="F904" s="260"/>
      <c r="G904" s="187"/>
      <c r="H904" s="187"/>
      <c r="I904" s="187"/>
      <c r="J904" s="864"/>
    </row>
    <row r="905" spans="2:10">
      <c r="B905" s="260"/>
      <c r="C905" s="260"/>
      <c r="D905" s="260"/>
      <c r="E905" s="260"/>
      <c r="F905" s="260"/>
      <c r="G905" s="187"/>
      <c r="H905" s="187"/>
      <c r="I905" s="187"/>
      <c r="J905" s="864"/>
    </row>
    <row r="906" spans="2:10">
      <c r="B906" s="260"/>
      <c r="C906" s="260"/>
      <c r="D906" s="260"/>
      <c r="E906" s="260"/>
      <c r="F906" s="260"/>
      <c r="G906" s="187"/>
      <c r="H906" s="187"/>
      <c r="I906" s="187"/>
      <c r="J906" s="864"/>
    </row>
    <row r="907" spans="2:10">
      <c r="B907" s="260"/>
      <c r="C907" s="260"/>
      <c r="D907" s="260"/>
      <c r="E907" s="260"/>
      <c r="F907" s="260"/>
      <c r="G907" s="187"/>
      <c r="H907" s="187"/>
      <c r="I907" s="187"/>
      <c r="J907" s="864"/>
    </row>
    <row r="908" spans="2:10">
      <c r="B908" s="260"/>
      <c r="C908" s="260"/>
      <c r="D908" s="260"/>
      <c r="E908" s="260"/>
      <c r="F908" s="260"/>
      <c r="G908" s="187"/>
      <c r="H908" s="187"/>
      <c r="I908" s="187"/>
      <c r="J908" s="864"/>
    </row>
    <row r="909" spans="2:10">
      <c r="B909" s="260"/>
      <c r="C909" s="260"/>
      <c r="D909" s="260"/>
      <c r="E909" s="260"/>
      <c r="F909" s="260"/>
      <c r="G909" s="187"/>
      <c r="H909" s="187"/>
      <c r="I909" s="187"/>
      <c r="J909" s="864"/>
    </row>
    <row r="910" spans="2:10">
      <c r="B910" s="260"/>
      <c r="C910" s="260"/>
      <c r="D910" s="260"/>
      <c r="E910" s="260"/>
      <c r="F910" s="260"/>
      <c r="G910" s="187"/>
      <c r="H910" s="187"/>
      <c r="I910" s="187"/>
      <c r="J910" s="864"/>
    </row>
    <row r="911" spans="2:10">
      <c r="B911" s="260"/>
      <c r="C911" s="260"/>
      <c r="D911" s="260"/>
      <c r="E911" s="260"/>
      <c r="F911" s="260"/>
      <c r="G911" s="187"/>
      <c r="H911" s="187"/>
      <c r="I911" s="187"/>
      <c r="J911" s="864"/>
    </row>
    <row r="912" spans="2:10">
      <c r="B912" s="260"/>
      <c r="C912" s="260"/>
      <c r="D912" s="260"/>
      <c r="E912" s="260"/>
      <c r="F912" s="260"/>
      <c r="G912" s="187"/>
      <c r="H912" s="187"/>
      <c r="I912" s="187"/>
      <c r="J912" s="864"/>
    </row>
    <row r="913" spans="2:10">
      <c r="B913" s="260"/>
      <c r="C913" s="260"/>
      <c r="D913" s="260"/>
      <c r="E913" s="260"/>
      <c r="F913" s="260"/>
      <c r="G913" s="187"/>
      <c r="H913" s="187"/>
      <c r="I913" s="187"/>
      <c r="J913" s="864"/>
    </row>
    <row r="914" spans="2:10">
      <c r="B914" s="260"/>
      <c r="C914" s="260"/>
      <c r="D914" s="260"/>
      <c r="E914" s="260"/>
      <c r="F914" s="260"/>
      <c r="G914" s="187"/>
      <c r="H914" s="187"/>
      <c r="I914" s="187"/>
      <c r="J914" s="864"/>
    </row>
    <row r="915" spans="2:10">
      <c r="B915" s="260"/>
      <c r="C915" s="260"/>
      <c r="D915" s="260"/>
      <c r="E915" s="260"/>
      <c r="F915" s="260"/>
      <c r="G915" s="187"/>
      <c r="H915" s="187"/>
      <c r="I915" s="187"/>
      <c r="J915" s="864"/>
    </row>
    <row r="916" spans="2:10">
      <c r="B916" s="260"/>
      <c r="C916" s="260"/>
      <c r="D916" s="260"/>
      <c r="E916" s="260"/>
      <c r="F916" s="260"/>
      <c r="G916" s="187"/>
      <c r="H916" s="187"/>
      <c r="I916" s="187"/>
      <c r="J916" s="864"/>
    </row>
    <row r="917" spans="2:10">
      <c r="B917" s="260"/>
      <c r="C917" s="260"/>
      <c r="D917" s="260"/>
      <c r="E917" s="260"/>
      <c r="F917" s="260"/>
      <c r="G917" s="187"/>
      <c r="H917" s="187"/>
      <c r="I917" s="187"/>
      <c r="J917" s="864"/>
    </row>
    <row r="918" spans="2:10">
      <c r="B918" s="260"/>
      <c r="C918" s="260"/>
      <c r="D918" s="260"/>
      <c r="E918" s="260"/>
      <c r="F918" s="260"/>
      <c r="G918" s="187"/>
      <c r="H918" s="187"/>
      <c r="I918" s="187"/>
      <c r="J918" s="864"/>
    </row>
    <row r="919" spans="2:10">
      <c r="B919" s="260"/>
      <c r="C919" s="260"/>
      <c r="D919" s="260"/>
      <c r="E919" s="260"/>
      <c r="F919" s="260"/>
      <c r="G919" s="187"/>
      <c r="H919" s="187"/>
      <c r="I919" s="187"/>
      <c r="J919" s="864"/>
    </row>
    <row r="920" spans="2:10">
      <c r="B920" s="260"/>
      <c r="C920" s="260"/>
      <c r="D920" s="260"/>
      <c r="E920" s="260"/>
      <c r="F920" s="260"/>
      <c r="G920" s="187"/>
      <c r="H920" s="187"/>
      <c r="I920" s="187"/>
      <c r="J920" s="864"/>
    </row>
    <row r="921" spans="2:10">
      <c r="B921" s="260"/>
      <c r="C921" s="260"/>
      <c r="D921" s="260"/>
      <c r="E921" s="260"/>
      <c r="F921" s="260"/>
      <c r="G921" s="187"/>
      <c r="H921" s="187"/>
      <c r="I921" s="187"/>
      <c r="J921" s="864"/>
    </row>
    <row r="922" spans="2:10">
      <c r="B922" s="260"/>
      <c r="C922" s="260"/>
      <c r="D922" s="260"/>
      <c r="E922" s="260"/>
      <c r="F922" s="260"/>
      <c r="G922" s="187"/>
      <c r="H922" s="187"/>
      <c r="I922" s="187"/>
      <c r="J922" s="864"/>
    </row>
    <row r="923" spans="2:10">
      <c r="B923" s="260"/>
      <c r="C923" s="260"/>
      <c r="D923" s="260"/>
      <c r="E923" s="260"/>
      <c r="F923" s="260"/>
      <c r="G923" s="187"/>
      <c r="H923" s="187"/>
      <c r="I923" s="187"/>
      <c r="J923" s="864"/>
    </row>
    <row r="924" spans="2:10">
      <c r="B924" s="260"/>
      <c r="C924" s="260"/>
      <c r="D924" s="260"/>
      <c r="E924" s="260"/>
      <c r="F924" s="260"/>
      <c r="G924" s="187"/>
      <c r="H924" s="187"/>
      <c r="I924" s="187"/>
      <c r="J924" s="864"/>
    </row>
    <row r="925" spans="2:10">
      <c r="B925" s="260"/>
      <c r="C925" s="260"/>
      <c r="D925" s="260"/>
      <c r="E925" s="260"/>
      <c r="F925" s="260"/>
      <c r="G925" s="187"/>
      <c r="H925" s="187"/>
      <c r="I925" s="187"/>
      <c r="J925" s="864"/>
    </row>
    <row r="926" spans="2:10">
      <c r="B926" s="260"/>
      <c r="C926" s="260"/>
      <c r="D926" s="260"/>
      <c r="E926" s="260"/>
      <c r="F926" s="260"/>
      <c r="G926" s="187"/>
      <c r="H926" s="187"/>
      <c r="I926" s="187"/>
      <c r="J926" s="864"/>
    </row>
    <row r="927" spans="2:10">
      <c r="B927" s="260"/>
      <c r="C927" s="260"/>
      <c r="D927" s="260"/>
      <c r="E927" s="260"/>
      <c r="F927" s="260"/>
      <c r="G927" s="187"/>
      <c r="H927" s="187"/>
      <c r="I927" s="187"/>
      <c r="J927" s="864"/>
    </row>
    <row r="928" spans="2:10">
      <c r="B928" s="260"/>
      <c r="C928" s="260"/>
      <c r="D928" s="260"/>
      <c r="E928" s="260"/>
      <c r="F928" s="260"/>
      <c r="G928" s="187"/>
      <c r="H928" s="187"/>
      <c r="I928" s="187"/>
      <c r="J928" s="864"/>
    </row>
    <row r="929" spans="2:10">
      <c r="B929" s="260"/>
      <c r="C929" s="260"/>
      <c r="D929" s="260"/>
      <c r="E929" s="260"/>
      <c r="F929" s="260"/>
      <c r="G929" s="187"/>
      <c r="H929" s="187"/>
      <c r="I929" s="187"/>
      <c r="J929" s="864"/>
    </row>
    <row r="930" spans="2:10">
      <c r="B930" s="260"/>
      <c r="C930" s="260"/>
      <c r="D930" s="260"/>
      <c r="E930" s="260"/>
      <c r="F930" s="260"/>
      <c r="G930" s="187"/>
      <c r="H930" s="187"/>
      <c r="I930" s="187"/>
      <c r="J930" s="864"/>
    </row>
    <row r="931" spans="2:10">
      <c r="B931" s="260"/>
      <c r="C931" s="260"/>
      <c r="D931" s="260"/>
      <c r="E931" s="260"/>
      <c r="F931" s="260"/>
      <c r="G931" s="187"/>
      <c r="H931" s="187"/>
      <c r="I931" s="187"/>
      <c r="J931" s="864"/>
    </row>
    <row r="932" spans="2:10">
      <c r="B932" s="260"/>
      <c r="C932" s="260"/>
      <c r="D932" s="260"/>
      <c r="E932" s="260"/>
      <c r="F932" s="260"/>
      <c r="G932" s="187"/>
      <c r="H932" s="187"/>
      <c r="I932" s="187"/>
      <c r="J932" s="864"/>
    </row>
    <row r="933" spans="2:10">
      <c r="B933" s="260"/>
      <c r="C933" s="260"/>
      <c r="D933" s="260"/>
      <c r="E933" s="260"/>
      <c r="F933" s="260"/>
      <c r="G933" s="187"/>
      <c r="H933" s="187"/>
      <c r="I933" s="187"/>
      <c r="J933" s="864"/>
    </row>
    <row r="934" spans="2:10">
      <c r="B934" s="260"/>
      <c r="C934" s="260"/>
      <c r="D934" s="260"/>
      <c r="E934" s="260"/>
      <c r="F934" s="260"/>
      <c r="G934" s="187"/>
      <c r="H934" s="187"/>
      <c r="I934" s="187"/>
      <c r="J934" s="864"/>
    </row>
    <row r="935" spans="2:10">
      <c r="B935" s="260"/>
      <c r="C935" s="260"/>
      <c r="D935" s="260"/>
      <c r="E935" s="260"/>
      <c r="F935" s="260"/>
      <c r="G935" s="187"/>
      <c r="H935" s="187"/>
      <c r="I935" s="187"/>
      <c r="J935" s="864"/>
    </row>
    <row r="936" spans="2:10">
      <c r="B936" s="260"/>
      <c r="C936" s="260"/>
      <c r="D936" s="260"/>
      <c r="E936" s="260"/>
      <c r="F936" s="260"/>
      <c r="G936" s="187"/>
      <c r="H936" s="187"/>
      <c r="I936" s="187"/>
      <c r="J936" s="864"/>
    </row>
    <row r="937" spans="2:10">
      <c r="B937" s="260"/>
      <c r="C937" s="260"/>
      <c r="D937" s="260"/>
      <c r="E937" s="260"/>
      <c r="F937" s="260"/>
      <c r="G937" s="187"/>
      <c r="H937" s="187"/>
      <c r="I937" s="187"/>
      <c r="J937" s="864"/>
    </row>
    <row r="938" spans="2:10">
      <c r="B938" s="260"/>
      <c r="C938" s="260"/>
      <c r="D938" s="260"/>
      <c r="E938" s="260"/>
      <c r="F938" s="260"/>
      <c r="G938" s="187"/>
      <c r="H938" s="187"/>
      <c r="I938" s="187"/>
      <c r="J938" s="864"/>
    </row>
    <row r="939" spans="2:10">
      <c r="B939" s="260"/>
      <c r="C939" s="260"/>
      <c r="D939" s="260"/>
      <c r="E939" s="260"/>
      <c r="F939" s="260"/>
      <c r="G939" s="187"/>
      <c r="H939" s="187"/>
      <c r="I939" s="187"/>
      <c r="J939" s="864"/>
    </row>
    <row r="940" spans="2:10">
      <c r="B940" s="260"/>
      <c r="C940" s="260"/>
      <c r="D940" s="260"/>
      <c r="E940" s="260"/>
      <c r="F940" s="260"/>
      <c r="G940" s="187"/>
      <c r="H940" s="187"/>
      <c r="I940" s="187"/>
      <c r="J940" s="864"/>
    </row>
    <row r="941" spans="2:10">
      <c r="B941" s="260"/>
      <c r="C941" s="260"/>
      <c r="D941" s="260"/>
      <c r="E941" s="260"/>
      <c r="F941" s="260"/>
      <c r="G941" s="187"/>
      <c r="H941" s="187"/>
      <c r="I941" s="187"/>
      <c r="J941" s="864"/>
    </row>
    <row r="942" spans="2:10">
      <c r="B942" s="260"/>
      <c r="C942" s="260"/>
      <c r="D942" s="260"/>
      <c r="E942" s="260"/>
      <c r="F942" s="260"/>
      <c r="G942" s="187"/>
      <c r="H942" s="187"/>
      <c r="I942" s="187"/>
      <c r="J942" s="864"/>
    </row>
    <row r="943" spans="2:10">
      <c r="B943" s="260"/>
      <c r="C943" s="260"/>
      <c r="D943" s="260"/>
      <c r="E943" s="260"/>
      <c r="F943" s="260"/>
      <c r="G943" s="187"/>
      <c r="H943" s="187"/>
      <c r="I943" s="187"/>
      <c r="J943" s="864"/>
    </row>
  </sheetData>
  <sheetProtection algorithmName="SHA-512" hashValue="x7b1eGMuCBAL+PVnjK9juUS53k0/vS3D/eUyGEvtDzqkrhTohLz4b+hWsWoqvhBSDiuIQSW8TdOKbF31fNHhSw==" saltValue="06BiebUEkiXFZ7pL5Mr9rg==" spinCount="100000" sheet="1" objects="1" scenarios="1"/>
  <protectedRanges>
    <protectedRange sqref="J18" name="Range2_1"/>
    <protectedRange sqref="E18" name="Range1_1"/>
    <protectedRange sqref="J25" name="Range2_1_1"/>
    <protectedRange sqref="E25" name="Range1_1_1"/>
    <protectedRange sqref="J32" name="Range2_1_2"/>
    <protectedRange sqref="E32" name="Range1_1_2"/>
    <protectedRange sqref="K40" name="Range2_1_3_2"/>
    <protectedRange sqref="F40:H40" name="Range1_1_3"/>
    <protectedRange sqref="K51" name="Range2_1_4_1"/>
    <protectedRange sqref="F51:H51" name="Range1_1_4"/>
    <protectedRange sqref="K69" name="Range2_1_5_1"/>
    <protectedRange sqref="F69:H69" name="Range1_1_5"/>
    <protectedRange sqref="J76" name="Range2_1_6"/>
    <protectedRange sqref="E76" name="Range1_1_6"/>
    <protectedRange sqref="J86" name="Range2_1_7"/>
    <protectedRange sqref="E86" name="Range1_1_7"/>
  </protectedRanges>
  <mergeCells count="81">
    <mergeCell ref="C65:I65"/>
    <mergeCell ref="C68:I68"/>
    <mergeCell ref="C81:I81"/>
    <mergeCell ref="C85:I85"/>
    <mergeCell ref="C78:I78"/>
    <mergeCell ref="C79:I79"/>
    <mergeCell ref="C80:I80"/>
    <mergeCell ref="C72:I72"/>
    <mergeCell ref="C73:I73"/>
    <mergeCell ref="C74:I74"/>
    <mergeCell ref="C75:I75"/>
    <mergeCell ref="E4:F4"/>
    <mergeCell ref="E5:F7"/>
    <mergeCell ref="C31:I31"/>
    <mergeCell ref="C35:I35"/>
    <mergeCell ref="C39:I39"/>
    <mergeCell ref="C90:I90"/>
    <mergeCell ref="C66:I66"/>
    <mergeCell ref="C67:I67"/>
    <mergeCell ref="B69:J69"/>
    <mergeCell ref="C70:I70"/>
    <mergeCell ref="C71:I71"/>
    <mergeCell ref="C88:I88"/>
    <mergeCell ref="C89:I89"/>
    <mergeCell ref="B76:J76"/>
    <mergeCell ref="C77:I77"/>
    <mergeCell ref="C84:I84"/>
    <mergeCell ref="B86:J86"/>
    <mergeCell ref="C87:I87"/>
    <mergeCell ref="C82:I82"/>
    <mergeCell ref="C83:I83"/>
    <mergeCell ref="C57:I57"/>
    <mergeCell ref="C58:I58"/>
    <mergeCell ref="C59:I59"/>
    <mergeCell ref="C60:I60"/>
    <mergeCell ref="C62:I62"/>
    <mergeCell ref="C61:I61"/>
    <mergeCell ref="C48:I48"/>
    <mergeCell ref="C49:I49"/>
    <mergeCell ref="C50:I50"/>
    <mergeCell ref="B51:J51"/>
    <mergeCell ref="C52:I52"/>
    <mergeCell ref="C41:I41"/>
    <mergeCell ref="C42:I42"/>
    <mergeCell ref="C44:I44"/>
    <mergeCell ref="C45:I45"/>
    <mergeCell ref="C47:I47"/>
    <mergeCell ref="C43:I43"/>
    <mergeCell ref="C46:I46"/>
    <mergeCell ref="C63:I63"/>
    <mergeCell ref="C64:I64"/>
    <mergeCell ref="C9:F9"/>
    <mergeCell ref="C12:F12"/>
    <mergeCell ref="C13:F13"/>
    <mergeCell ref="B40:J40"/>
    <mergeCell ref="C53:I53"/>
    <mergeCell ref="C54:I54"/>
    <mergeCell ref="C55:I55"/>
    <mergeCell ref="C56:I56"/>
    <mergeCell ref="C17:I17"/>
    <mergeCell ref="B18:J18"/>
    <mergeCell ref="C19:I19"/>
    <mergeCell ref="C20:I20"/>
    <mergeCell ref="C21:I21"/>
    <mergeCell ref="C22:I22"/>
    <mergeCell ref="C1:F1"/>
    <mergeCell ref="C3:F3"/>
    <mergeCell ref="C27:I27"/>
    <mergeCell ref="C37:I37"/>
    <mergeCell ref="C38:I38"/>
    <mergeCell ref="C34:I34"/>
    <mergeCell ref="C36:I36"/>
    <mergeCell ref="C23:I23"/>
    <mergeCell ref="C24:I24"/>
    <mergeCell ref="B25:J25"/>
    <mergeCell ref="C26:I26"/>
    <mergeCell ref="C28:I28"/>
    <mergeCell ref="C29:I29"/>
    <mergeCell ref="C30:I30"/>
    <mergeCell ref="B32:J32"/>
    <mergeCell ref="C33:I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FFC000"/>
  </sheetPr>
  <dimension ref="A1:S756"/>
  <sheetViews>
    <sheetView topLeftCell="A34" zoomScale="70" zoomScaleNormal="70" zoomScaleSheetLayoutView="61" zoomScalePageLayoutView="73" workbookViewId="0">
      <selection activeCell="A737" sqref="A737:XFD748"/>
    </sheetView>
  </sheetViews>
  <sheetFormatPr baseColWidth="10" defaultColWidth="9.1640625" defaultRowHeight="15"/>
  <cols>
    <col min="1" max="1" width="18.33203125" style="125" customWidth="1"/>
    <col min="2" max="2" width="31.1640625" style="1" customWidth="1"/>
    <col min="3" max="3" width="30.5" style="1" customWidth="1"/>
    <col min="4" max="4" width="9.33203125" style="435" customWidth="1"/>
    <col min="5" max="5" width="17.33203125" style="342" customWidth="1"/>
    <col min="6" max="6" width="36" style="26" customWidth="1"/>
    <col min="7" max="7" width="22.5" style="1" customWidth="1"/>
    <col min="8" max="8" width="13.5" style="17" customWidth="1"/>
    <col min="9" max="9" width="9.6640625" style="17" customWidth="1"/>
    <col min="10" max="16" width="9.1640625" style="17"/>
    <col min="17" max="16384" width="9.1640625" style="1"/>
  </cols>
  <sheetData>
    <row r="1" spans="1:19" ht="34">
      <c r="A1" s="578" t="s">
        <v>3520</v>
      </c>
      <c r="B1" s="579"/>
      <c r="C1" s="579"/>
      <c r="D1" s="580"/>
      <c r="E1" s="579"/>
      <c r="F1" s="579"/>
      <c r="G1" s="579"/>
      <c r="H1" s="581"/>
      <c r="I1" s="582"/>
    </row>
    <row r="2" spans="1:19" ht="34">
      <c r="A2" s="578" t="s">
        <v>2660</v>
      </c>
      <c r="B2" s="579"/>
      <c r="C2" s="579"/>
      <c r="D2" s="580"/>
      <c r="E2" s="579"/>
      <c r="F2" s="579"/>
      <c r="G2" s="579"/>
      <c r="H2" s="583">
        <v>1</v>
      </c>
      <c r="I2" s="584"/>
    </row>
    <row r="3" spans="1:19" s="166" customFormat="1" ht="26.25" customHeight="1">
      <c r="A3" s="589"/>
      <c r="B3" s="589"/>
      <c r="C3" s="592"/>
      <c r="D3" s="592"/>
      <c r="E3" s="592"/>
      <c r="F3" s="595"/>
      <c r="G3" s="596"/>
      <c r="H3" s="15"/>
      <c r="I3" s="15"/>
      <c r="J3" s="15"/>
      <c r="K3" s="15"/>
      <c r="L3" s="544"/>
      <c r="M3" s="544"/>
      <c r="N3" s="544"/>
      <c r="O3" s="544"/>
      <c r="P3" s="544"/>
      <c r="Q3" s="544"/>
      <c r="R3" s="544"/>
      <c r="S3" s="544"/>
    </row>
    <row r="4" spans="1:19" s="166" customFormat="1" ht="26.25" customHeight="1">
      <c r="A4" s="590"/>
      <c r="B4" s="590"/>
      <c r="C4" s="593"/>
      <c r="D4" s="593"/>
      <c r="E4" s="593"/>
      <c r="F4" s="597"/>
      <c r="G4" s="598"/>
      <c r="H4" s="15"/>
      <c r="I4" s="15"/>
      <c r="J4" s="15"/>
      <c r="K4" s="15"/>
      <c r="L4" s="544"/>
      <c r="M4" s="544"/>
      <c r="N4" s="544"/>
      <c r="O4" s="544"/>
      <c r="P4" s="544"/>
      <c r="Q4" s="544"/>
      <c r="R4" s="544"/>
      <c r="S4" s="544"/>
    </row>
    <row r="5" spans="1:19" s="166" customFormat="1" ht="26.25" customHeight="1">
      <c r="A5" s="590"/>
      <c r="B5" s="590"/>
      <c r="C5" s="593"/>
      <c r="D5" s="593"/>
      <c r="E5" s="593"/>
      <c r="F5" s="597"/>
      <c r="G5" s="598"/>
      <c r="H5" s="15"/>
      <c r="I5" s="15"/>
      <c r="J5" s="15"/>
      <c r="K5" s="15"/>
      <c r="L5" s="544"/>
      <c r="M5" s="544"/>
      <c r="N5" s="544"/>
      <c r="O5" s="544"/>
      <c r="P5" s="544"/>
      <c r="Q5" s="544"/>
      <c r="R5" s="544"/>
      <c r="S5" s="544"/>
    </row>
    <row r="6" spans="1:19" s="166" customFormat="1" ht="26.25" customHeight="1">
      <c r="A6" s="590"/>
      <c r="B6" s="590"/>
      <c r="C6" s="593"/>
      <c r="D6" s="593"/>
      <c r="E6" s="593"/>
      <c r="F6" s="597"/>
      <c r="G6" s="598"/>
      <c r="H6" s="15"/>
      <c r="I6" s="15"/>
      <c r="J6" s="15"/>
      <c r="K6" s="15"/>
      <c r="L6" s="544"/>
      <c r="M6" s="544"/>
      <c r="N6" s="544"/>
      <c r="O6" s="544"/>
      <c r="P6" s="544"/>
      <c r="Q6" s="544"/>
      <c r="R6" s="544"/>
      <c r="S6" s="544"/>
    </row>
    <row r="7" spans="1:19" s="166" customFormat="1" ht="26.25" customHeight="1">
      <c r="A7" s="590"/>
      <c r="B7" s="590"/>
      <c r="C7" s="593"/>
      <c r="D7" s="593"/>
      <c r="E7" s="593"/>
      <c r="F7" s="597"/>
      <c r="G7" s="598"/>
      <c r="H7" s="15"/>
      <c r="I7" s="15"/>
      <c r="J7" s="15"/>
      <c r="K7" s="15"/>
      <c r="L7" s="544"/>
      <c r="M7" s="544"/>
      <c r="N7" s="544"/>
      <c r="O7" s="544"/>
      <c r="P7" s="544"/>
      <c r="Q7" s="544"/>
      <c r="R7" s="544"/>
      <c r="S7" s="544"/>
    </row>
    <row r="8" spans="1:19" s="166" customFormat="1" ht="26.25" customHeight="1">
      <c r="A8" s="590"/>
      <c r="B8" s="590"/>
      <c r="C8" s="593"/>
      <c r="D8" s="593"/>
      <c r="E8" s="593"/>
      <c r="F8" s="597"/>
      <c r="G8" s="598"/>
      <c r="H8" s="15"/>
      <c r="I8" s="15"/>
      <c r="J8" s="15"/>
      <c r="K8" s="15"/>
      <c r="L8" s="544"/>
      <c r="M8" s="544"/>
      <c r="N8" s="544"/>
      <c r="O8" s="544"/>
      <c r="P8" s="544"/>
      <c r="Q8" s="544"/>
      <c r="R8" s="544"/>
      <c r="S8" s="544"/>
    </row>
    <row r="9" spans="1:19" s="166" customFormat="1" ht="26.25" customHeight="1">
      <c r="A9" s="590"/>
      <c r="B9" s="590"/>
      <c r="C9" s="593"/>
      <c r="D9" s="593"/>
      <c r="E9" s="593"/>
      <c r="F9" s="597"/>
      <c r="G9" s="598"/>
      <c r="H9" s="15"/>
      <c r="I9" s="15"/>
      <c r="J9" s="15"/>
      <c r="K9" s="15"/>
      <c r="L9" s="544"/>
      <c r="M9" s="544"/>
      <c r="N9" s="544"/>
      <c r="O9" s="544"/>
      <c r="P9" s="544"/>
      <c r="Q9" s="544"/>
      <c r="R9" s="544"/>
      <c r="S9" s="544"/>
    </row>
    <row r="10" spans="1:19" s="166" customFormat="1" ht="26.25" customHeight="1">
      <c r="A10" s="590"/>
      <c r="B10" s="590"/>
      <c r="C10" s="593"/>
      <c r="D10" s="593"/>
      <c r="E10" s="593"/>
      <c r="F10" s="597"/>
      <c r="G10" s="598"/>
      <c r="H10" s="15"/>
      <c r="I10" s="15"/>
      <c r="J10" s="15"/>
      <c r="K10" s="15"/>
      <c r="L10" s="544"/>
      <c r="M10" s="544"/>
      <c r="N10" s="544"/>
      <c r="O10" s="544"/>
      <c r="P10" s="544"/>
      <c r="Q10" s="544"/>
      <c r="R10" s="544"/>
      <c r="S10" s="544"/>
    </row>
    <row r="11" spans="1:19" s="166" customFormat="1" ht="26.25" customHeight="1">
      <c r="A11" s="590"/>
      <c r="B11" s="590"/>
      <c r="C11" s="593"/>
      <c r="D11" s="593"/>
      <c r="E11" s="593"/>
      <c r="F11" s="597"/>
      <c r="G11" s="598"/>
      <c r="H11" s="15"/>
      <c r="I11" s="15"/>
      <c r="J11" s="15"/>
      <c r="K11" s="15"/>
      <c r="L11" s="544"/>
      <c r="M11" s="544"/>
      <c r="N11" s="544"/>
      <c r="O11" s="544"/>
      <c r="P11" s="544"/>
      <c r="Q11" s="544"/>
      <c r="R11" s="544"/>
      <c r="S11" s="544"/>
    </row>
    <row r="12" spans="1:19" s="166" customFormat="1" ht="26.25" customHeight="1">
      <c r="A12" s="591"/>
      <c r="B12" s="591"/>
      <c r="C12" s="594"/>
      <c r="D12" s="594"/>
      <c r="E12" s="594"/>
      <c r="F12" s="599"/>
      <c r="G12" s="600"/>
      <c r="H12" s="15"/>
      <c r="I12" s="15"/>
      <c r="J12" s="15"/>
      <c r="K12" s="15"/>
      <c r="L12" s="544"/>
      <c r="M12" s="544"/>
      <c r="N12" s="544"/>
      <c r="O12" s="544"/>
      <c r="P12" s="544"/>
      <c r="Q12" s="544"/>
      <c r="R12" s="544"/>
      <c r="S12" s="544"/>
    </row>
    <row r="13" spans="1:19" ht="29">
      <c r="A13" s="585" t="s">
        <v>0</v>
      </c>
      <c r="B13" s="585"/>
      <c r="C13" s="585"/>
      <c r="D13" s="586"/>
      <c r="E13" s="585"/>
      <c r="F13" s="585"/>
      <c r="G13" s="585"/>
      <c r="H13" s="587"/>
      <c r="I13" s="587"/>
    </row>
    <row r="14" spans="1:19" ht="53" customHeight="1">
      <c r="A14" s="588" t="s">
        <v>1</v>
      </c>
      <c r="B14" s="588"/>
      <c r="C14" s="574"/>
      <c r="D14" s="577"/>
      <c r="E14" s="574"/>
      <c r="F14" s="2" t="s">
        <v>2</v>
      </c>
      <c r="G14" s="574"/>
      <c r="H14" s="575"/>
      <c r="I14" s="575"/>
    </row>
    <row r="15" spans="1:19" ht="44" customHeight="1">
      <c r="A15" s="570" t="s">
        <v>3</v>
      </c>
      <c r="B15" s="571"/>
      <c r="C15" s="572"/>
      <c r="D15" s="573"/>
      <c r="E15" s="572"/>
      <c r="F15" s="241" t="s">
        <v>1166</v>
      </c>
      <c r="G15" s="574"/>
      <c r="H15" s="575"/>
      <c r="I15" s="575"/>
    </row>
    <row r="16" spans="1:19" ht="59.5" customHeight="1">
      <c r="A16" s="576" t="s">
        <v>4</v>
      </c>
      <c r="B16" s="576"/>
      <c r="C16" s="577"/>
      <c r="D16" s="577"/>
      <c r="E16" s="574"/>
      <c r="F16" s="241" t="s">
        <v>5</v>
      </c>
      <c r="G16" s="574"/>
      <c r="H16" s="575"/>
      <c r="I16" s="575"/>
    </row>
    <row r="17" spans="1:9" ht="36.5" customHeight="1">
      <c r="A17" s="601" t="s">
        <v>6</v>
      </c>
      <c r="B17" s="602"/>
      <c r="C17" s="602"/>
      <c r="D17" s="602"/>
      <c r="E17" s="603"/>
      <c r="F17" s="602"/>
      <c r="G17" s="602"/>
      <c r="H17" s="602"/>
      <c r="I17" s="604"/>
    </row>
    <row r="18" spans="1:9" ht="33.5" customHeight="1">
      <c r="A18" s="3"/>
      <c r="B18" s="605" t="s">
        <v>7</v>
      </c>
      <c r="C18" s="606"/>
      <c r="D18" s="607"/>
      <c r="E18" s="608"/>
      <c r="F18" s="609" t="s">
        <v>3353</v>
      </c>
      <c r="G18" s="609"/>
      <c r="H18" s="610"/>
      <c r="I18" s="610"/>
    </row>
    <row r="19" spans="1:9" ht="28.25" customHeight="1">
      <c r="A19" s="4" t="s">
        <v>8</v>
      </c>
      <c r="B19" s="5" t="s">
        <v>9</v>
      </c>
      <c r="C19" s="611">
        <f>OPD_Final!D739</f>
        <v>1</v>
      </c>
      <c r="D19" s="611"/>
      <c r="E19" s="612"/>
      <c r="F19" s="613">
        <f>D747</f>
        <v>1</v>
      </c>
      <c r="G19" s="614"/>
      <c r="H19" s="615"/>
      <c r="I19" s="616"/>
    </row>
    <row r="20" spans="1:9" ht="28.25" customHeight="1">
      <c r="A20" s="4" t="s">
        <v>10</v>
      </c>
      <c r="B20" s="5" t="s">
        <v>11</v>
      </c>
      <c r="C20" s="611">
        <f>OPD_Final!D740</f>
        <v>1</v>
      </c>
      <c r="D20" s="611"/>
      <c r="E20" s="612"/>
      <c r="F20" s="617"/>
      <c r="G20" s="618"/>
      <c r="H20" s="619"/>
      <c r="I20" s="620"/>
    </row>
    <row r="21" spans="1:9" ht="28.25" customHeight="1">
      <c r="A21" s="4" t="s">
        <v>12</v>
      </c>
      <c r="B21" s="5" t="s">
        <v>13</v>
      </c>
      <c r="C21" s="611">
        <f>OPD_Final!D741</f>
        <v>1</v>
      </c>
      <c r="D21" s="611"/>
      <c r="E21" s="612"/>
      <c r="F21" s="617"/>
      <c r="G21" s="618"/>
      <c r="H21" s="619"/>
      <c r="I21" s="620"/>
    </row>
    <row r="22" spans="1:9" ht="28.25" customHeight="1">
      <c r="A22" s="4" t="s">
        <v>14</v>
      </c>
      <c r="B22" s="5" t="s">
        <v>15</v>
      </c>
      <c r="C22" s="611">
        <f>OPD_Final!D742</f>
        <v>1</v>
      </c>
      <c r="D22" s="611"/>
      <c r="E22" s="612"/>
      <c r="F22" s="617"/>
      <c r="G22" s="618"/>
      <c r="H22" s="619"/>
      <c r="I22" s="620"/>
    </row>
    <row r="23" spans="1:9" ht="28.25" customHeight="1">
      <c r="A23" s="4" t="s">
        <v>16</v>
      </c>
      <c r="B23" s="5" t="s">
        <v>17</v>
      </c>
      <c r="C23" s="611">
        <f>OPD_Final!D743</f>
        <v>1</v>
      </c>
      <c r="D23" s="611"/>
      <c r="E23" s="612"/>
      <c r="F23" s="617"/>
      <c r="G23" s="618"/>
      <c r="H23" s="619"/>
      <c r="I23" s="620"/>
    </row>
    <row r="24" spans="1:9" ht="28.25" customHeight="1">
      <c r="A24" s="4" t="s">
        <v>18</v>
      </c>
      <c r="B24" s="5" t="s">
        <v>19</v>
      </c>
      <c r="C24" s="611">
        <f>OPD_Final!D744</f>
        <v>1</v>
      </c>
      <c r="D24" s="611"/>
      <c r="E24" s="612"/>
      <c r="F24" s="617"/>
      <c r="G24" s="618"/>
      <c r="H24" s="619"/>
      <c r="I24" s="620"/>
    </row>
    <row r="25" spans="1:9" ht="58.25" customHeight="1">
      <c r="A25" s="4" t="s">
        <v>20</v>
      </c>
      <c r="B25" s="5" t="s">
        <v>21</v>
      </c>
      <c r="C25" s="611">
        <f>OPD_Final!D745</f>
        <v>1</v>
      </c>
      <c r="D25" s="611"/>
      <c r="E25" s="612"/>
      <c r="F25" s="617"/>
      <c r="G25" s="618"/>
      <c r="H25" s="619"/>
      <c r="I25" s="620"/>
    </row>
    <row r="26" spans="1:9" ht="28.25" customHeight="1">
      <c r="A26" s="4" t="s">
        <v>22</v>
      </c>
      <c r="B26" s="5" t="s">
        <v>23</v>
      </c>
      <c r="C26" s="611">
        <f>OPD_Final!D746</f>
        <v>1</v>
      </c>
      <c r="D26" s="611"/>
      <c r="E26" s="612"/>
      <c r="F26" s="621"/>
      <c r="G26" s="622"/>
      <c r="H26" s="623"/>
      <c r="I26" s="624"/>
    </row>
    <row r="27" spans="1:9" ht="20" customHeight="1">
      <c r="A27" s="636"/>
      <c r="B27" s="637"/>
      <c r="C27" s="637"/>
      <c r="D27" s="637"/>
      <c r="E27" s="638"/>
      <c r="F27" s="637"/>
      <c r="G27" s="637"/>
      <c r="H27" s="639"/>
      <c r="I27" s="640"/>
    </row>
    <row r="28" spans="1:9" ht="34" customHeight="1">
      <c r="A28" s="6"/>
      <c r="B28" s="630" t="s">
        <v>24</v>
      </c>
      <c r="C28" s="631"/>
      <c r="D28" s="632"/>
      <c r="E28" s="633"/>
      <c r="F28" s="631"/>
      <c r="G28" s="631"/>
      <c r="H28" s="634"/>
      <c r="I28" s="635"/>
    </row>
    <row r="29" spans="1:9" ht="34" customHeight="1">
      <c r="A29" s="7">
        <v>1</v>
      </c>
      <c r="B29" s="625"/>
      <c r="C29" s="626"/>
      <c r="D29" s="627"/>
      <c r="E29" s="626"/>
      <c r="F29" s="626"/>
      <c r="G29" s="626"/>
      <c r="H29" s="628"/>
      <c r="I29" s="629"/>
    </row>
    <row r="30" spans="1:9" ht="34" customHeight="1">
      <c r="A30" s="7">
        <v>2</v>
      </c>
      <c r="B30" s="625"/>
      <c r="C30" s="626"/>
      <c r="D30" s="627"/>
      <c r="E30" s="626"/>
      <c r="F30" s="626"/>
      <c r="G30" s="626"/>
      <c r="H30" s="628"/>
      <c r="I30" s="629"/>
    </row>
    <row r="31" spans="1:9" ht="34" customHeight="1">
      <c r="A31" s="7">
        <v>3</v>
      </c>
      <c r="B31" s="625"/>
      <c r="C31" s="626"/>
      <c r="D31" s="627"/>
      <c r="E31" s="626"/>
      <c r="F31" s="626"/>
      <c r="G31" s="626"/>
      <c r="H31" s="628"/>
      <c r="I31" s="629"/>
    </row>
    <row r="32" spans="1:9" ht="34" customHeight="1">
      <c r="A32" s="7">
        <v>4</v>
      </c>
      <c r="B32" s="625"/>
      <c r="C32" s="626"/>
      <c r="D32" s="627"/>
      <c r="E32" s="626"/>
      <c r="F32" s="626"/>
      <c r="G32" s="626"/>
      <c r="H32" s="628"/>
      <c r="I32" s="629"/>
    </row>
    <row r="33" spans="1:9" ht="34" customHeight="1">
      <c r="A33" s="7">
        <v>5</v>
      </c>
      <c r="B33" s="625"/>
      <c r="C33" s="626"/>
      <c r="D33" s="627"/>
      <c r="E33" s="626"/>
      <c r="F33" s="626"/>
      <c r="G33" s="626"/>
      <c r="H33" s="628"/>
      <c r="I33" s="629"/>
    </row>
    <row r="34" spans="1:9" ht="34" customHeight="1">
      <c r="A34" s="6"/>
      <c r="B34" s="630" t="s">
        <v>25</v>
      </c>
      <c r="C34" s="631"/>
      <c r="D34" s="632"/>
      <c r="E34" s="633"/>
      <c r="F34" s="631"/>
      <c r="G34" s="631"/>
      <c r="H34" s="634"/>
      <c r="I34" s="635"/>
    </row>
    <row r="35" spans="1:9" ht="34" customHeight="1">
      <c r="A35" s="7">
        <v>1</v>
      </c>
      <c r="B35" s="625"/>
      <c r="C35" s="626"/>
      <c r="D35" s="627"/>
      <c r="E35" s="626"/>
      <c r="F35" s="626"/>
      <c r="G35" s="626"/>
      <c r="H35" s="628"/>
      <c r="I35" s="629"/>
    </row>
    <row r="36" spans="1:9" ht="34" customHeight="1">
      <c r="A36" s="7">
        <v>2</v>
      </c>
      <c r="B36" s="625"/>
      <c r="C36" s="626"/>
      <c r="D36" s="627"/>
      <c r="E36" s="626"/>
      <c r="F36" s="626"/>
      <c r="G36" s="626"/>
      <c r="H36" s="628"/>
      <c r="I36" s="629"/>
    </row>
    <row r="37" spans="1:9" ht="34" customHeight="1">
      <c r="A37" s="7">
        <v>3</v>
      </c>
      <c r="B37" s="625"/>
      <c r="C37" s="626"/>
      <c r="D37" s="627"/>
      <c r="E37" s="626"/>
      <c r="F37" s="626"/>
      <c r="G37" s="626"/>
      <c r="H37" s="628"/>
      <c r="I37" s="629"/>
    </row>
    <row r="38" spans="1:9" ht="34" customHeight="1">
      <c r="A38" s="7">
        <v>4</v>
      </c>
      <c r="B38" s="625"/>
      <c r="C38" s="626"/>
      <c r="D38" s="627"/>
      <c r="E38" s="626"/>
      <c r="F38" s="626"/>
      <c r="G38" s="626"/>
      <c r="H38" s="628"/>
      <c r="I38" s="629"/>
    </row>
    <row r="39" spans="1:9" ht="34" customHeight="1">
      <c r="A39" s="7">
        <v>5</v>
      </c>
      <c r="B39" s="625"/>
      <c r="C39" s="626"/>
      <c r="D39" s="627"/>
      <c r="E39" s="626"/>
      <c r="F39" s="626"/>
      <c r="G39" s="626"/>
      <c r="H39" s="628"/>
      <c r="I39" s="629"/>
    </row>
    <row r="40" spans="1:9" ht="34" customHeight="1">
      <c r="A40" s="6"/>
      <c r="B40" s="630" t="s">
        <v>2908</v>
      </c>
      <c r="C40" s="631"/>
      <c r="D40" s="632"/>
      <c r="E40" s="633"/>
      <c r="F40" s="631"/>
      <c r="G40" s="631"/>
      <c r="H40" s="634"/>
      <c r="I40" s="635"/>
    </row>
    <row r="41" spans="1:9" ht="34" customHeight="1">
      <c r="A41" s="7">
        <v>1</v>
      </c>
      <c r="B41" s="625"/>
      <c r="C41" s="626"/>
      <c r="D41" s="627"/>
      <c r="E41" s="626"/>
      <c r="F41" s="626"/>
      <c r="G41" s="626"/>
      <c r="H41" s="628"/>
      <c r="I41" s="629"/>
    </row>
    <row r="42" spans="1:9" ht="34" customHeight="1">
      <c r="A42" s="7">
        <v>2</v>
      </c>
      <c r="B42" s="625"/>
      <c r="C42" s="626"/>
      <c r="D42" s="627"/>
      <c r="E42" s="626"/>
      <c r="F42" s="626"/>
      <c r="G42" s="626"/>
      <c r="H42" s="628"/>
      <c r="I42" s="629"/>
    </row>
    <row r="43" spans="1:9" ht="34" customHeight="1">
      <c r="A43" s="7">
        <v>3</v>
      </c>
      <c r="B43" s="625"/>
      <c r="C43" s="626"/>
      <c r="D43" s="627"/>
      <c r="E43" s="626"/>
      <c r="F43" s="626"/>
      <c r="G43" s="626"/>
      <c r="H43" s="628"/>
      <c r="I43" s="629"/>
    </row>
    <row r="44" spans="1:9" ht="34" customHeight="1">
      <c r="A44" s="7">
        <v>4</v>
      </c>
      <c r="B44" s="625"/>
      <c r="C44" s="626"/>
      <c r="D44" s="627"/>
      <c r="E44" s="626"/>
      <c r="F44" s="626"/>
      <c r="G44" s="626"/>
      <c r="H44" s="628"/>
      <c r="I44" s="629"/>
    </row>
    <row r="45" spans="1:9" ht="34" customHeight="1">
      <c r="A45" s="7">
        <v>5</v>
      </c>
      <c r="B45" s="625"/>
      <c r="C45" s="626"/>
      <c r="D45" s="627"/>
      <c r="E45" s="626"/>
      <c r="F45" s="626"/>
      <c r="G45" s="626"/>
      <c r="H45" s="628"/>
      <c r="I45" s="629"/>
    </row>
    <row r="46" spans="1:9" ht="34" customHeight="1">
      <c r="A46" s="6"/>
      <c r="B46" s="641" t="s">
        <v>26</v>
      </c>
      <c r="C46" s="642"/>
      <c r="D46" s="627"/>
      <c r="E46" s="626"/>
      <c r="F46" s="642"/>
      <c r="G46" s="642"/>
      <c r="H46" s="643"/>
      <c r="I46" s="644"/>
    </row>
    <row r="47" spans="1:9" ht="34" customHeight="1">
      <c r="A47" s="6"/>
      <c r="B47" s="641" t="s">
        <v>27</v>
      </c>
      <c r="C47" s="642"/>
      <c r="D47" s="627"/>
      <c r="E47" s="626"/>
      <c r="F47" s="642"/>
      <c r="G47" s="642"/>
      <c r="H47" s="643"/>
      <c r="I47" s="644"/>
    </row>
    <row r="48" spans="1:9" ht="34" customHeight="1">
      <c r="A48" s="645"/>
      <c r="B48" s="645"/>
      <c r="C48" s="645"/>
      <c r="D48" s="645"/>
      <c r="E48" s="646"/>
      <c r="F48" s="645"/>
      <c r="G48" s="645"/>
      <c r="H48" s="647"/>
      <c r="I48" s="647"/>
    </row>
    <row r="49" spans="1:16" ht="34" customHeight="1">
      <c r="A49" s="645"/>
      <c r="B49" s="645"/>
      <c r="C49" s="645"/>
      <c r="D49" s="645"/>
      <c r="E49" s="646"/>
      <c r="F49" s="645"/>
      <c r="G49" s="645"/>
      <c r="H49" s="647"/>
      <c r="I49" s="647"/>
    </row>
    <row r="50" spans="1:16" ht="34" customHeight="1">
      <c r="A50" s="657" t="s">
        <v>2661</v>
      </c>
      <c r="B50" s="658"/>
      <c r="C50" s="658"/>
      <c r="D50" s="658"/>
      <c r="E50" s="659"/>
      <c r="F50" s="658"/>
      <c r="G50" s="660"/>
      <c r="H50" s="305"/>
      <c r="I50" s="306"/>
    </row>
    <row r="51" spans="1:16" ht="39" customHeight="1">
      <c r="A51" s="8" t="s">
        <v>28</v>
      </c>
      <c r="B51" s="9" t="s">
        <v>29</v>
      </c>
      <c r="C51" s="10" t="s">
        <v>30</v>
      </c>
      <c r="D51" s="465" t="s">
        <v>31</v>
      </c>
      <c r="E51" s="11" t="s">
        <v>32</v>
      </c>
      <c r="F51" s="10" t="s">
        <v>33</v>
      </c>
      <c r="G51" s="12" t="s">
        <v>34</v>
      </c>
      <c r="H51" s="13" t="s">
        <v>35</v>
      </c>
      <c r="I51" s="14" t="s">
        <v>36</v>
      </c>
      <c r="J51" s="15"/>
    </row>
    <row r="52" spans="1:16" ht="26.25" customHeight="1">
      <c r="A52" s="16"/>
      <c r="B52" s="661" t="s">
        <v>37</v>
      </c>
      <c r="C52" s="661"/>
      <c r="D52" s="662"/>
      <c r="E52" s="661"/>
      <c r="F52" s="661"/>
      <c r="G52" s="663"/>
      <c r="H52" s="13">
        <f>H53+H79+H86+H90+H104+H113</f>
        <v>58</v>
      </c>
      <c r="I52" s="17">
        <f>I53+I79+I86+I90+I104+I113</f>
        <v>58</v>
      </c>
    </row>
    <row r="53" spans="1:16" ht="40.25" customHeight="1">
      <c r="A53" s="18" t="s">
        <v>38</v>
      </c>
      <c r="B53" s="648" t="s">
        <v>39</v>
      </c>
      <c r="C53" s="664"/>
      <c r="D53" s="664"/>
      <c r="E53" s="665"/>
      <c r="F53" s="664"/>
      <c r="G53" s="666"/>
      <c r="H53" s="13">
        <f>SUM(D54:D78)</f>
        <v>36</v>
      </c>
      <c r="I53" s="17">
        <f>COUNT(D54:D78)*2</f>
        <v>36</v>
      </c>
    </row>
    <row r="54" spans="1:16" ht="34" hidden="1">
      <c r="A54" s="36" t="s">
        <v>40</v>
      </c>
      <c r="B54" s="20" t="s">
        <v>41</v>
      </c>
      <c r="C54" s="21"/>
      <c r="D54" s="22"/>
      <c r="E54" s="23"/>
      <c r="F54" s="24"/>
      <c r="G54" s="25"/>
      <c r="H54" s="378"/>
      <c r="I54" s="124"/>
      <c r="J54" s="124"/>
      <c r="K54" s="124"/>
      <c r="L54" s="1"/>
      <c r="M54" s="1"/>
      <c r="N54" s="1"/>
      <c r="O54" s="1"/>
      <c r="P54" s="1"/>
    </row>
    <row r="55" spans="1:16" ht="33.5" hidden="1" customHeight="1">
      <c r="A55" s="36" t="s">
        <v>43</v>
      </c>
      <c r="B55" s="20" t="s">
        <v>44</v>
      </c>
      <c r="C55" s="24"/>
      <c r="D55" s="22"/>
      <c r="E55" s="23"/>
      <c r="F55" s="24"/>
      <c r="G55" s="25"/>
      <c r="H55" s="378"/>
      <c r="I55" s="124"/>
      <c r="J55" s="124"/>
      <c r="K55" s="124"/>
      <c r="L55" s="1"/>
      <c r="M55" s="1"/>
      <c r="N55" s="1"/>
      <c r="O55" s="1"/>
      <c r="P55" s="1"/>
    </row>
    <row r="56" spans="1:16" ht="80" hidden="1" customHeight="1">
      <c r="A56" s="36" t="s">
        <v>45</v>
      </c>
      <c r="B56" s="20" t="s">
        <v>46</v>
      </c>
      <c r="C56" s="24"/>
      <c r="D56" s="22"/>
      <c r="E56" s="23"/>
      <c r="F56" s="24"/>
      <c r="G56" s="25"/>
      <c r="H56" s="378"/>
      <c r="I56" s="124"/>
      <c r="J56" s="124"/>
      <c r="K56" s="124"/>
      <c r="L56" s="1"/>
      <c r="M56" s="1"/>
      <c r="N56" s="1"/>
      <c r="O56" s="1"/>
      <c r="P56" s="1"/>
    </row>
    <row r="57" spans="1:16" ht="80">
      <c r="A57" s="19" t="s">
        <v>47</v>
      </c>
      <c r="B57" s="20" t="s">
        <v>48</v>
      </c>
      <c r="C57" s="24" t="s">
        <v>49</v>
      </c>
      <c r="D57" s="421">
        <v>2</v>
      </c>
      <c r="E57" s="339" t="s">
        <v>42</v>
      </c>
      <c r="F57" s="24" t="s">
        <v>2668</v>
      </c>
      <c r="G57" s="22"/>
    </row>
    <row r="58" spans="1:16" ht="48">
      <c r="A58" s="19"/>
      <c r="B58" s="20"/>
      <c r="C58" s="24" t="s">
        <v>2496</v>
      </c>
      <c r="D58" s="421">
        <v>2</v>
      </c>
      <c r="E58" s="339" t="s">
        <v>42</v>
      </c>
      <c r="F58" s="24" t="s">
        <v>2069</v>
      </c>
      <c r="G58" s="22"/>
    </row>
    <row r="59" spans="1:16" ht="80">
      <c r="A59" s="19" t="s">
        <v>50</v>
      </c>
      <c r="B59" s="265" t="s">
        <v>51</v>
      </c>
      <c r="C59" s="21" t="s">
        <v>52</v>
      </c>
      <c r="D59" s="421">
        <v>2</v>
      </c>
      <c r="E59" s="340" t="s">
        <v>42</v>
      </c>
      <c r="F59" s="24" t="s">
        <v>3354</v>
      </c>
      <c r="G59" s="266"/>
      <c r="H59" s="13"/>
    </row>
    <row r="60" spans="1:16" ht="80">
      <c r="A60" s="19" t="s">
        <v>53</v>
      </c>
      <c r="B60" s="28" t="s">
        <v>54</v>
      </c>
      <c r="C60" s="404" t="s">
        <v>2669</v>
      </c>
      <c r="D60" s="421">
        <v>2</v>
      </c>
      <c r="E60" s="405" t="s">
        <v>42</v>
      </c>
      <c r="F60" s="381" t="s">
        <v>3355</v>
      </c>
      <c r="G60" s="30"/>
      <c r="H60" s="13"/>
    </row>
    <row r="61" spans="1:16" ht="112">
      <c r="A61" s="19"/>
      <c r="B61" s="20"/>
      <c r="C61" s="381" t="s">
        <v>55</v>
      </c>
      <c r="D61" s="421">
        <v>2</v>
      </c>
      <c r="E61" s="405" t="s">
        <v>42</v>
      </c>
      <c r="F61" s="381" t="s">
        <v>3356</v>
      </c>
      <c r="G61" s="25"/>
      <c r="H61" s="13"/>
    </row>
    <row r="62" spans="1:16" ht="80">
      <c r="A62" s="19" t="s">
        <v>56</v>
      </c>
      <c r="B62" s="20" t="s">
        <v>57</v>
      </c>
      <c r="C62" s="381" t="s">
        <v>58</v>
      </c>
      <c r="D62" s="421">
        <v>2</v>
      </c>
      <c r="E62" s="405" t="s">
        <v>42</v>
      </c>
      <c r="F62" s="381" t="s">
        <v>2670</v>
      </c>
      <c r="G62" s="25"/>
      <c r="H62" s="13"/>
    </row>
    <row r="63" spans="1:16" ht="43.5" customHeight="1">
      <c r="A63" s="19"/>
      <c r="B63" s="20"/>
      <c r="C63" s="381" t="s">
        <v>59</v>
      </c>
      <c r="D63" s="421">
        <v>2</v>
      </c>
      <c r="E63" s="405" t="s">
        <v>42</v>
      </c>
      <c r="F63" s="381" t="s">
        <v>3357</v>
      </c>
      <c r="G63" s="25"/>
      <c r="H63" s="13"/>
    </row>
    <row r="64" spans="1:16" ht="80">
      <c r="A64" s="19" t="s">
        <v>60</v>
      </c>
      <c r="B64" s="20" t="s">
        <v>61</v>
      </c>
      <c r="C64" s="381" t="s">
        <v>62</v>
      </c>
      <c r="D64" s="421">
        <v>2</v>
      </c>
      <c r="E64" s="405" t="s">
        <v>42</v>
      </c>
      <c r="F64" s="381" t="s">
        <v>3358</v>
      </c>
      <c r="G64" s="25"/>
      <c r="H64" s="13"/>
    </row>
    <row r="65" spans="1:16" ht="34" hidden="1">
      <c r="A65" s="36" t="s">
        <v>63</v>
      </c>
      <c r="B65" s="20" t="s">
        <v>64</v>
      </c>
      <c r="C65" s="24"/>
      <c r="D65" s="22"/>
      <c r="E65" s="23"/>
      <c r="F65" s="24"/>
      <c r="G65" s="25"/>
      <c r="H65" s="378"/>
      <c r="I65" s="124"/>
      <c r="J65" s="124"/>
      <c r="K65" s="124"/>
      <c r="L65" s="1"/>
      <c r="M65" s="1"/>
      <c r="N65" s="1"/>
      <c r="O65" s="1"/>
      <c r="P65" s="1"/>
    </row>
    <row r="66" spans="1:16" ht="64">
      <c r="A66" s="19" t="s">
        <v>65</v>
      </c>
      <c r="B66" s="20" t="s">
        <v>66</v>
      </c>
      <c r="C66" s="381" t="s">
        <v>67</v>
      </c>
      <c r="D66" s="421">
        <v>2</v>
      </c>
      <c r="E66" s="405" t="s">
        <v>42</v>
      </c>
      <c r="F66" s="381" t="s">
        <v>2671</v>
      </c>
      <c r="G66" s="25"/>
      <c r="H66" s="13"/>
    </row>
    <row r="67" spans="1:16" ht="80">
      <c r="A67" s="19"/>
      <c r="B67" s="20"/>
      <c r="C67" s="381" t="s">
        <v>68</v>
      </c>
      <c r="D67" s="421">
        <v>2</v>
      </c>
      <c r="E67" s="405" t="s">
        <v>42</v>
      </c>
      <c r="F67" s="381" t="s">
        <v>3464</v>
      </c>
      <c r="G67" s="25"/>
      <c r="H67" s="13"/>
    </row>
    <row r="68" spans="1:16" ht="80">
      <c r="A68" s="19" t="s">
        <v>69</v>
      </c>
      <c r="B68" s="20" t="s">
        <v>70</v>
      </c>
      <c r="C68" s="381" t="s">
        <v>71</v>
      </c>
      <c r="D68" s="421">
        <v>2</v>
      </c>
      <c r="E68" s="405" t="s">
        <v>42</v>
      </c>
      <c r="F68" s="381" t="s">
        <v>3359</v>
      </c>
      <c r="G68" s="25"/>
      <c r="H68" s="13"/>
    </row>
    <row r="69" spans="1:16" ht="80">
      <c r="A69" s="19" t="s">
        <v>72</v>
      </c>
      <c r="B69" s="20" t="s">
        <v>73</v>
      </c>
      <c r="C69" s="381" t="s">
        <v>74</v>
      </c>
      <c r="D69" s="421">
        <v>2</v>
      </c>
      <c r="E69" s="405" t="s">
        <v>42</v>
      </c>
      <c r="F69" s="381" t="s">
        <v>3360</v>
      </c>
      <c r="G69" s="31"/>
      <c r="H69" s="32"/>
      <c r="I69" s="33"/>
      <c r="J69" s="33"/>
      <c r="K69" s="33"/>
      <c r="L69" s="33"/>
      <c r="M69" s="33"/>
      <c r="N69" s="33"/>
    </row>
    <row r="70" spans="1:16" ht="34">
      <c r="A70" s="19" t="s">
        <v>75</v>
      </c>
      <c r="B70" s="20" t="s">
        <v>76</v>
      </c>
      <c r="C70" s="381" t="s">
        <v>77</v>
      </c>
      <c r="D70" s="421">
        <v>2</v>
      </c>
      <c r="E70" s="405" t="s">
        <v>42</v>
      </c>
      <c r="F70" s="381"/>
      <c r="G70" s="25"/>
      <c r="H70" s="13"/>
    </row>
    <row r="71" spans="1:16" ht="32">
      <c r="A71" s="19"/>
      <c r="B71" s="20"/>
      <c r="C71" s="381" t="s">
        <v>78</v>
      </c>
      <c r="D71" s="421">
        <v>2</v>
      </c>
      <c r="E71" s="405" t="s">
        <v>42</v>
      </c>
      <c r="F71" s="381"/>
      <c r="G71" s="25"/>
      <c r="H71" s="13"/>
    </row>
    <row r="72" spans="1:16" ht="42" customHeight="1">
      <c r="A72" s="19" t="s">
        <v>79</v>
      </c>
      <c r="B72" s="20" t="s">
        <v>80</v>
      </c>
      <c r="C72" s="381" t="s">
        <v>2481</v>
      </c>
      <c r="D72" s="421">
        <v>2</v>
      </c>
      <c r="E72" s="405" t="s">
        <v>81</v>
      </c>
      <c r="F72" s="381"/>
      <c r="G72" s="25"/>
      <c r="H72" s="13"/>
    </row>
    <row r="73" spans="1:16" ht="89.25" customHeight="1">
      <c r="A73" s="19"/>
      <c r="B73" s="20"/>
      <c r="C73" s="381" t="s">
        <v>2497</v>
      </c>
      <c r="D73" s="421">
        <v>2</v>
      </c>
      <c r="E73" s="405" t="s">
        <v>81</v>
      </c>
      <c r="F73" s="381" t="s">
        <v>2909</v>
      </c>
      <c r="G73" s="310"/>
      <c r="H73" s="13"/>
    </row>
    <row r="74" spans="1:16" ht="48" hidden="1" customHeight="1">
      <c r="A74" s="36" t="s">
        <v>82</v>
      </c>
      <c r="B74" s="20" t="s">
        <v>83</v>
      </c>
      <c r="C74" s="24"/>
      <c r="D74" s="22"/>
      <c r="E74" s="23"/>
      <c r="F74" s="24"/>
      <c r="G74" s="25"/>
      <c r="H74" s="378" t="s">
        <v>1711</v>
      </c>
      <c r="I74" s="124"/>
      <c r="J74" s="124"/>
      <c r="K74" s="124"/>
      <c r="L74" s="1"/>
      <c r="M74" s="1"/>
      <c r="N74" s="1"/>
      <c r="O74" s="1"/>
      <c r="P74" s="1"/>
    </row>
    <row r="75" spans="1:16" ht="34">
      <c r="A75" s="19" t="s">
        <v>84</v>
      </c>
      <c r="B75" s="20" t="s">
        <v>85</v>
      </c>
      <c r="C75" s="381" t="s">
        <v>2070</v>
      </c>
      <c r="D75" s="421">
        <v>2</v>
      </c>
      <c r="E75" s="405" t="s">
        <v>42</v>
      </c>
      <c r="F75" s="381" t="s">
        <v>2071</v>
      </c>
      <c r="G75" s="22"/>
    </row>
    <row r="76" spans="1:16" ht="32">
      <c r="A76" s="19"/>
      <c r="B76" s="20"/>
      <c r="C76" s="381" t="s">
        <v>2477</v>
      </c>
      <c r="D76" s="421">
        <v>2</v>
      </c>
      <c r="E76" s="405" t="s">
        <v>42</v>
      </c>
      <c r="F76" s="381" t="s">
        <v>2910</v>
      </c>
      <c r="G76" s="22"/>
    </row>
    <row r="77" spans="1:16" ht="34" hidden="1">
      <c r="A77" s="36" t="s">
        <v>86</v>
      </c>
      <c r="B77" s="20" t="s">
        <v>87</v>
      </c>
      <c r="C77" s="34"/>
      <c r="D77" s="34"/>
      <c r="E77" s="35"/>
      <c r="F77" s="24"/>
      <c r="G77" s="34"/>
      <c r="H77" s="124"/>
      <c r="I77" s="124"/>
      <c r="J77" s="124"/>
      <c r="K77" s="124"/>
      <c r="L77" s="1"/>
      <c r="M77" s="1"/>
      <c r="N77" s="1"/>
      <c r="O77" s="1"/>
      <c r="P77" s="1"/>
    </row>
    <row r="78" spans="1:16" ht="34" hidden="1">
      <c r="A78" s="36" t="s">
        <v>88</v>
      </c>
      <c r="B78" s="20" t="s">
        <v>89</v>
      </c>
      <c r="C78" s="34"/>
      <c r="D78" s="34"/>
      <c r="E78" s="35"/>
      <c r="F78" s="24"/>
      <c r="G78" s="34"/>
      <c r="H78" s="124"/>
      <c r="I78" s="124"/>
      <c r="J78" s="124"/>
      <c r="K78" s="124"/>
      <c r="L78" s="1"/>
      <c r="M78" s="1"/>
      <c r="N78" s="1"/>
      <c r="O78" s="1"/>
      <c r="P78" s="1"/>
    </row>
    <row r="79" spans="1:16" ht="40.25" customHeight="1">
      <c r="A79" s="19" t="s">
        <v>90</v>
      </c>
      <c r="B79" s="648" t="s">
        <v>91</v>
      </c>
      <c r="C79" s="649"/>
      <c r="D79" s="650"/>
      <c r="E79" s="653"/>
      <c r="F79" s="649"/>
      <c r="G79" s="649"/>
      <c r="H79" s="13">
        <f>SUM(D80:D85)</f>
        <v>6</v>
      </c>
      <c r="I79" s="17">
        <f>COUNT(D80:D85)*2</f>
        <v>6</v>
      </c>
    </row>
    <row r="80" spans="1:16" ht="34" hidden="1">
      <c r="A80" s="36" t="s">
        <v>92</v>
      </c>
      <c r="B80" s="37" t="s">
        <v>93</v>
      </c>
      <c r="C80" s="24"/>
      <c r="D80" s="24"/>
      <c r="E80" s="38"/>
      <c r="F80" s="24"/>
      <c r="G80" s="34"/>
      <c r="H80" s="124"/>
      <c r="I80" s="124"/>
      <c r="J80" s="124"/>
      <c r="K80" s="124"/>
      <c r="L80" s="1"/>
      <c r="M80" s="1"/>
      <c r="N80" s="1"/>
      <c r="O80" s="1"/>
      <c r="P80" s="1"/>
    </row>
    <row r="81" spans="1:16" ht="34" hidden="1">
      <c r="A81" s="36" t="s">
        <v>94</v>
      </c>
      <c r="B81" s="37" t="s">
        <v>95</v>
      </c>
      <c r="C81" s="24"/>
      <c r="D81" s="22"/>
      <c r="E81" s="23"/>
      <c r="F81" s="24"/>
      <c r="G81" s="25"/>
      <c r="H81" s="378"/>
      <c r="I81" s="124"/>
      <c r="J81" s="124"/>
      <c r="K81" s="124"/>
      <c r="L81" s="1"/>
      <c r="M81" s="1"/>
      <c r="N81" s="1"/>
      <c r="O81" s="1"/>
      <c r="P81" s="1"/>
    </row>
    <row r="82" spans="1:16" ht="34">
      <c r="A82" s="19" t="s">
        <v>96</v>
      </c>
      <c r="B82" s="37" t="s">
        <v>97</v>
      </c>
      <c r="C82" s="24" t="s">
        <v>2404</v>
      </c>
      <c r="D82" s="421">
        <v>2</v>
      </c>
      <c r="E82" s="339" t="s">
        <v>42</v>
      </c>
      <c r="F82" s="24" t="s">
        <v>98</v>
      </c>
      <c r="G82" s="25"/>
      <c r="H82" s="13"/>
    </row>
    <row r="83" spans="1:16" ht="48">
      <c r="A83" s="19" t="s">
        <v>99</v>
      </c>
      <c r="B83" s="37" t="s">
        <v>100</v>
      </c>
      <c r="C83" s="24" t="s">
        <v>3361</v>
      </c>
      <c r="D83" s="421">
        <v>2</v>
      </c>
      <c r="E83" s="339" t="s">
        <v>42</v>
      </c>
      <c r="F83" s="24" t="s">
        <v>2498</v>
      </c>
      <c r="G83" s="25"/>
      <c r="H83" s="13"/>
    </row>
    <row r="84" spans="1:16" ht="48">
      <c r="A84" s="19"/>
      <c r="C84" s="24" t="s">
        <v>2495</v>
      </c>
      <c r="D84" s="421">
        <v>2</v>
      </c>
      <c r="E84" s="339" t="s">
        <v>42</v>
      </c>
      <c r="F84" s="24" t="s">
        <v>2494</v>
      </c>
      <c r="G84" s="25"/>
      <c r="H84" s="13"/>
    </row>
    <row r="85" spans="1:16" ht="34" hidden="1">
      <c r="A85" s="36" t="s">
        <v>101</v>
      </c>
      <c r="B85" s="37" t="s">
        <v>102</v>
      </c>
      <c r="C85" s="24"/>
      <c r="D85" s="39"/>
      <c r="E85" s="23"/>
      <c r="F85" s="24"/>
      <c r="G85" s="25"/>
      <c r="H85" s="378"/>
      <c r="I85" s="124"/>
      <c r="J85" s="124"/>
      <c r="K85" s="124"/>
      <c r="L85" s="1"/>
      <c r="M85" s="1"/>
      <c r="N85" s="1"/>
      <c r="O85" s="1"/>
      <c r="P85" s="1"/>
    </row>
    <row r="86" spans="1:16" ht="40.25" customHeight="1">
      <c r="A86" s="19" t="s">
        <v>103</v>
      </c>
      <c r="B86" s="648" t="s">
        <v>104</v>
      </c>
      <c r="C86" s="649"/>
      <c r="D86" s="650"/>
      <c r="E86" s="653"/>
      <c r="F86" s="649"/>
      <c r="G86" s="649"/>
      <c r="H86" s="13">
        <f>SUM(D87:D89)</f>
        <v>4</v>
      </c>
      <c r="I86" s="17">
        <f>COUNT(D87:D89)*2</f>
        <v>4</v>
      </c>
    </row>
    <row r="87" spans="1:16" ht="34">
      <c r="A87" s="19" t="s">
        <v>105</v>
      </c>
      <c r="B87" s="37" t="s">
        <v>106</v>
      </c>
      <c r="C87" s="24" t="s">
        <v>2406</v>
      </c>
      <c r="D87" s="421">
        <v>2</v>
      </c>
      <c r="E87" s="339" t="s">
        <v>42</v>
      </c>
      <c r="F87" s="24" t="s">
        <v>2072</v>
      </c>
      <c r="G87" s="22"/>
    </row>
    <row r="88" spans="1:16" ht="34">
      <c r="A88" s="19" t="s">
        <v>107</v>
      </c>
      <c r="B88" s="37" t="s">
        <v>108</v>
      </c>
      <c r="C88" s="24" t="s">
        <v>2405</v>
      </c>
      <c r="D88" s="421">
        <v>2</v>
      </c>
      <c r="E88" s="339" t="s">
        <v>42</v>
      </c>
      <c r="F88" s="24" t="s">
        <v>2073</v>
      </c>
      <c r="G88" s="25"/>
      <c r="H88" s="13"/>
    </row>
    <row r="89" spans="1:16" ht="34" hidden="1">
      <c r="A89" s="36" t="s">
        <v>109</v>
      </c>
      <c r="B89" s="37" t="s">
        <v>110</v>
      </c>
      <c r="C89" s="24"/>
      <c r="D89" s="22"/>
      <c r="E89" s="35"/>
      <c r="G89" s="25"/>
      <c r="H89" s="378"/>
      <c r="I89" s="124"/>
      <c r="J89" s="124"/>
      <c r="K89" s="124"/>
      <c r="L89" s="1"/>
      <c r="M89" s="1"/>
      <c r="N89" s="1"/>
      <c r="O89" s="1"/>
      <c r="P89" s="1"/>
    </row>
    <row r="90" spans="1:16" ht="40.25" customHeight="1">
      <c r="A90" s="19" t="s">
        <v>111</v>
      </c>
      <c r="B90" s="648" t="s">
        <v>112</v>
      </c>
      <c r="C90" s="649"/>
      <c r="D90" s="650"/>
      <c r="E90" s="653"/>
      <c r="F90" s="649"/>
      <c r="G90" s="649"/>
      <c r="H90" s="13">
        <f>SUM(D91:D103)</f>
        <v>4</v>
      </c>
      <c r="I90" s="17">
        <f>COUNT(D91:D103)*2</f>
        <v>4</v>
      </c>
    </row>
    <row r="91" spans="1:16" ht="71.25" hidden="1" customHeight="1">
      <c r="A91" s="36" t="s">
        <v>113</v>
      </c>
      <c r="B91" s="20" t="s">
        <v>114</v>
      </c>
      <c r="C91" s="77"/>
      <c r="D91" s="41"/>
      <c r="E91" s="38"/>
      <c r="F91" s="24"/>
      <c r="G91" s="25"/>
      <c r="H91" s="378"/>
      <c r="I91" s="124"/>
      <c r="J91" s="124"/>
      <c r="K91" s="124"/>
      <c r="L91" s="1"/>
      <c r="M91" s="1"/>
      <c r="N91" s="1"/>
      <c r="O91" s="1"/>
      <c r="P91" s="1"/>
    </row>
    <row r="92" spans="1:16" ht="51" hidden="1">
      <c r="A92" s="36" t="s">
        <v>115</v>
      </c>
      <c r="B92" s="20" t="s">
        <v>116</v>
      </c>
      <c r="C92" s="24"/>
      <c r="D92" s="41"/>
      <c r="E92" s="38"/>
      <c r="F92" s="24"/>
      <c r="G92" s="25"/>
      <c r="H92" s="378"/>
      <c r="I92" s="124"/>
      <c r="J92" s="124"/>
      <c r="K92" s="124"/>
      <c r="L92" s="1"/>
      <c r="M92" s="1"/>
      <c r="N92" s="1"/>
      <c r="O92" s="1"/>
      <c r="P92" s="1"/>
    </row>
    <row r="93" spans="1:16" ht="66.75" hidden="1" customHeight="1">
      <c r="A93" s="36" t="s">
        <v>117</v>
      </c>
      <c r="B93" s="20" t="s">
        <v>118</v>
      </c>
      <c r="C93" s="24"/>
      <c r="D93" s="22"/>
      <c r="E93" s="38"/>
      <c r="F93" s="24"/>
      <c r="G93" s="25"/>
      <c r="H93" s="378"/>
      <c r="I93" s="124"/>
      <c r="J93" s="124"/>
      <c r="K93" s="124"/>
      <c r="L93" s="1"/>
      <c r="M93" s="1"/>
      <c r="N93" s="1"/>
      <c r="O93" s="1"/>
      <c r="P93" s="1"/>
    </row>
    <row r="94" spans="1:16" ht="54" hidden="1" customHeight="1">
      <c r="A94" s="36" t="s">
        <v>119</v>
      </c>
      <c r="B94" s="20" t="s">
        <v>120</v>
      </c>
      <c r="C94" s="24"/>
      <c r="D94" s="22"/>
      <c r="E94" s="35"/>
      <c r="F94" s="24"/>
      <c r="G94" s="25"/>
      <c r="H94" s="378"/>
      <c r="I94" s="124"/>
      <c r="J94" s="124"/>
      <c r="K94" s="124"/>
      <c r="L94" s="1"/>
      <c r="M94" s="1"/>
      <c r="N94" s="1"/>
      <c r="O94" s="1"/>
      <c r="P94" s="1"/>
    </row>
    <row r="95" spans="1:16" ht="68" hidden="1">
      <c r="A95" s="36" t="s">
        <v>123</v>
      </c>
      <c r="B95" s="20" t="s">
        <v>124</v>
      </c>
      <c r="C95" s="24"/>
      <c r="D95" s="22"/>
      <c r="E95" s="35"/>
      <c r="F95" s="24"/>
      <c r="G95" s="25"/>
      <c r="H95" s="378"/>
      <c r="I95" s="124"/>
      <c r="J95" s="124"/>
      <c r="K95" s="124"/>
      <c r="L95" s="1"/>
      <c r="M95" s="1"/>
      <c r="N95" s="1"/>
      <c r="O95" s="1"/>
      <c r="P95" s="1"/>
    </row>
    <row r="96" spans="1:16" ht="51" hidden="1">
      <c r="A96" s="36" t="s">
        <v>125</v>
      </c>
      <c r="B96" s="20" t="s">
        <v>126</v>
      </c>
      <c r="C96" s="24"/>
      <c r="D96" s="22"/>
      <c r="E96" s="35"/>
      <c r="F96" s="24"/>
      <c r="G96" s="25"/>
      <c r="H96" s="378"/>
      <c r="I96" s="124"/>
      <c r="J96" s="124"/>
      <c r="K96" s="124"/>
      <c r="L96" s="1"/>
      <c r="M96" s="1"/>
      <c r="N96" s="1"/>
      <c r="O96" s="1"/>
      <c r="P96" s="1"/>
    </row>
    <row r="97" spans="1:16" ht="66.75" hidden="1" customHeight="1">
      <c r="A97" s="36" t="s">
        <v>127</v>
      </c>
      <c r="B97" s="20" t="s">
        <v>128</v>
      </c>
      <c r="C97" s="77"/>
      <c r="D97" s="22"/>
      <c r="E97" s="35"/>
      <c r="F97" s="24"/>
      <c r="G97" s="25"/>
      <c r="H97" s="378"/>
      <c r="I97" s="124"/>
      <c r="J97" s="124"/>
      <c r="K97" s="124"/>
      <c r="L97" s="1"/>
      <c r="M97" s="1"/>
      <c r="N97" s="1"/>
      <c r="O97" s="1"/>
      <c r="P97" s="1"/>
    </row>
    <row r="98" spans="1:16" ht="85" hidden="1">
      <c r="A98" s="36" t="s">
        <v>129</v>
      </c>
      <c r="B98" s="20" t="s">
        <v>130</v>
      </c>
      <c r="C98" s="24"/>
      <c r="D98" s="22"/>
      <c r="E98" s="35"/>
      <c r="F98" s="24"/>
      <c r="G98" s="25"/>
      <c r="H98" s="378"/>
      <c r="I98" s="124"/>
      <c r="J98" s="124"/>
      <c r="K98" s="124"/>
      <c r="L98" s="1"/>
      <c r="M98" s="1"/>
      <c r="N98" s="1"/>
      <c r="O98" s="1"/>
      <c r="P98" s="1"/>
    </row>
    <row r="99" spans="1:16" ht="51" hidden="1">
      <c r="A99" s="36" t="s">
        <v>131</v>
      </c>
      <c r="B99" s="20" t="s">
        <v>132</v>
      </c>
      <c r="C99" s="77"/>
      <c r="D99" s="34"/>
      <c r="E99" s="35"/>
      <c r="F99" s="24"/>
      <c r="G99" s="34"/>
      <c r="H99" s="124"/>
      <c r="I99" s="124"/>
      <c r="J99" s="124"/>
      <c r="K99" s="124"/>
      <c r="L99" s="1"/>
      <c r="M99" s="1"/>
      <c r="N99" s="1"/>
      <c r="O99" s="1"/>
      <c r="P99" s="1"/>
    </row>
    <row r="100" spans="1:16" ht="61.5" hidden="1" customHeight="1">
      <c r="A100" s="36" t="s">
        <v>133</v>
      </c>
      <c r="B100" s="20" t="s">
        <v>134</v>
      </c>
      <c r="C100" s="24"/>
      <c r="D100" s="22"/>
      <c r="E100" s="35"/>
      <c r="F100" s="24"/>
      <c r="G100" s="25"/>
      <c r="H100" s="378"/>
      <c r="I100" s="124"/>
      <c r="J100" s="124"/>
      <c r="K100" s="124"/>
      <c r="L100" s="1"/>
      <c r="M100" s="1"/>
      <c r="N100" s="1"/>
      <c r="O100" s="1"/>
      <c r="P100" s="1"/>
    </row>
    <row r="101" spans="1:16" ht="32" hidden="1">
      <c r="A101" s="36" t="s">
        <v>135</v>
      </c>
      <c r="B101" s="38" t="s">
        <v>136</v>
      </c>
      <c r="C101" s="24"/>
      <c r="D101" s="22"/>
      <c r="E101" s="35"/>
      <c r="F101" s="24"/>
      <c r="G101" s="25"/>
      <c r="H101" s="378"/>
      <c r="I101" s="124"/>
      <c r="J101" s="124"/>
      <c r="K101" s="124"/>
      <c r="L101" s="1"/>
      <c r="M101" s="1"/>
      <c r="N101" s="1"/>
      <c r="O101" s="1"/>
      <c r="P101" s="1"/>
    </row>
    <row r="102" spans="1:16" ht="32">
      <c r="A102" s="19" t="s">
        <v>137</v>
      </c>
      <c r="B102" s="77" t="s">
        <v>138</v>
      </c>
      <c r="C102" s="24" t="s">
        <v>2074</v>
      </c>
      <c r="D102" s="421">
        <v>2</v>
      </c>
      <c r="E102" s="339" t="s">
        <v>122</v>
      </c>
      <c r="F102" s="24" t="s">
        <v>2407</v>
      </c>
      <c r="G102" s="98"/>
    </row>
    <row r="103" spans="1:16" ht="64">
      <c r="A103" s="19"/>
      <c r="B103" s="77"/>
      <c r="C103" s="24" t="s">
        <v>2075</v>
      </c>
      <c r="D103" s="421">
        <v>2</v>
      </c>
      <c r="E103" s="339" t="s">
        <v>122</v>
      </c>
      <c r="F103" s="24" t="s">
        <v>2911</v>
      </c>
      <c r="G103" s="98"/>
    </row>
    <row r="104" spans="1:16" ht="31.5" customHeight="1">
      <c r="A104" s="19" t="s">
        <v>139</v>
      </c>
      <c r="B104" s="648" t="s">
        <v>140</v>
      </c>
      <c r="C104" s="649"/>
      <c r="D104" s="650"/>
      <c r="E104" s="649"/>
      <c r="F104" s="649"/>
      <c r="G104" s="651"/>
      <c r="H104" s="17">
        <f>SUM(D105:D112)</f>
        <v>6</v>
      </c>
      <c r="I104" s="17">
        <f>COUNT(D105:D112)*2</f>
        <v>6</v>
      </c>
    </row>
    <row r="105" spans="1:16" ht="26.5" hidden="1" customHeight="1">
      <c r="A105" s="36" t="s">
        <v>141</v>
      </c>
      <c r="B105" s="20" t="s">
        <v>142</v>
      </c>
      <c r="C105" s="34"/>
      <c r="D105" s="34"/>
      <c r="E105" s="35"/>
      <c r="F105" s="24"/>
      <c r="G105" s="34"/>
      <c r="H105" s="124"/>
      <c r="I105" s="124"/>
      <c r="J105" s="124"/>
      <c r="K105" s="124"/>
      <c r="L105" s="1"/>
      <c r="M105" s="1"/>
      <c r="N105" s="1"/>
      <c r="O105" s="1"/>
      <c r="P105" s="1"/>
    </row>
    <row r="106" spans="1:16" ht="35" hidden="1" customHeight="1">
      <c r="A106" s="36" t="s">
        <v>143</v>
      </c>
      <c r="B106" s="20" t="s">
        <v>144</v>
      </c>
      <c r="C106" s="34"/>
      <c r="D106" s="34"/>
      <c r="E106" s="35"/>
      <c r="F106" s="24"/>
      <c r="G106" s="34"/>
      <c r="H106" s="124"/>
      <c r="I106" s="124"/>
      <c r="J106" s="124"/>
      <c r="K106" s="124"/>
      <c r="L106" s="1"/>
      <c r="M106" s="1"/>
      <c r="N106" s="1"/>
      <c r="O106" s="1"/>
      <c r="P106" s="1"/>
    </row>
    <row r="107" spans="1:16" ht="34">
      <c r="A107" s="19" t="s">
        <v>145</v>
      </c>
      <c r="B107" s="20" t="s">
        <v>146</v>
      </c>
      <c r="C107" s="40" t="s">
        <v>2076</v>
      </c>
      <c r="D107" s="421">
        <v>2</v>
      </c>
      <c r="E107" s="339" t="s">
        <v>121</v>
      </c>
      <c r="F107" s="24" t="s">
        <v>2077</v>
      </c>
      <c r="G107" s="22"/>
    </row>
    <row r="108" spans="1:16" ht="34">
      <c r="A108" s="19" t="s">
        <v>147</v>
      </c>
      <c r="B108" s="20" t="s">
        <v>148</v>
      </c>
      <c r="C108" s="40" t="s">
        <v>2078</v>
      </c>
      <c r="D108" s="421">
        <v>2</v>
      </c>
      <c r="E108" s="339" t="s">
        <v>121</v>
      </c>
      <c r="F108" s="24" t="s">
        <v>2077</v>
      </c>
      <c r="G108" s="22"/>
    </row>
    <row r="109" spans="1:16" ht="34" hidden="1">
      <c r="A109" s="36" t="s">
        <v>149</v>
      </c>
      <c r="B109" s="20" t="s">
        <v>150</v>
      </c>
      <c r="C109" s="34"/>
      <c r="D109" s="34"/>
      <c r="E109" s="35"/>
      <c r="F109" s="24"/>
      <c r="G109" s="34"/>
      <c r="H109" s="124"/>
      <c r="I109" s="124"/>
      <c r="J109" s="124"/>
      <c r="K109" s="124"/>
      <c r="L109" s="1"/>
      <c r="M109" s="1"/>
      <c r="N109" s="1"/>
      <c r="O109" s="1"/>
      <c r="P109" s="1"/>
    </row>
    <row r="110" spans="1:16" ht="34">
      <c r="A110" s="19" t="s">
        <v>151</v>
      </c>
      <c r="B110" s="20" t="s">
        <v>152</v>
      </c>
      <c r="C110" s="24" t="s">
        <v>2079</v>
      </c>
      <c r="D110" s="421">
        <v>2</v>
      </c>
      <c r="E110" s="339" t="s">
        <v>121</v>
      </c>
      <c r="F110" s="24" t="s">
        <v>2787</v>
      </c>
      <c r="G110" s="22"/>
    </row>
    <row r="111" spans="1:16" ht="33" hidden="1" customHeight="1">
      <c r="A111" s="36" t="s">
        <v>153</v>
      </c>
      <c r="B111" s="20" t="s">
        <v>154</v>
      </c>
      <c r="C111" s="34"/>
      <c r="D111" s="34"/>
      <c r="E111" s="35"/>
      <c r="F111" s="24"/>
      <c r="G111" s="34"/>
      <c r="H111" s="124"/>
      <c r="I111" s="124"/>
      <c r="J111" s="124"/>
      <c r="K111" s="124"/>
      <c r="L111" s="1"/>
      <c r="M111" s="1"/>
      <c r="N111" s="1"/>
      <c r="O111" s="1"/>
      <c r="P111" s="1"/>
    </row>
    <row r="112" spans="1:16" ht="56.5" hidden="1" customHeight="1">
      <c r="A112" s="36" t="s">
        <v>155</v>
      </c>
      <c r="B112" s="37" t="s">
        <v>156</v>
      </c>
      <c r="C112" s="34"/>
      <c r="D112" s="34"/>
      <c r="E112" s="35"/>
      <c r="F112" s="24"/>
      <c r="G112" s="34"/>
      <c r="H112" s="124"/>
      <c r="I112" s="124"/>
      <c r="J112" s="124"/>
      <c r="K112" s="124"/>
      <c r="L112" s="1"/>
      <c r="M112" s="1"/>
      <c r="N112" s="1"/>
      <c r="O112" s="1"/>
      <c r="P112" s="1"/>
    </row>
    <row r="113" spans="1:16" ht="40.25" customHeight="1">
      <c r="A113" s="19" t="s">
        <v>157</v>
      </c>
      <c r="B113" s="652" t="s">
        <v>158</v>
      </c>
      <c r="C113" s="649"/>
      <c r="D113" s="650"/>
      <c r="E113" s="653"/>
      <c r="F113" s="649"/>
      <c r="G113" s="649"/>
      <c r="H113" s="13">
        <f>SUM(D114:D115)</f>
        <v>2</v>
      </c>
      <c r="I113" s="17">
        <f>COUNT(D114:D115)*2</f>
        <v>2</v>
      </c>
    </row>
    <row r="114" spans="1:16" ht="80">
      <c r="A114" s="19" t="s">
        <v>159</v>
      </c>
      <c r="B114" s="20" t="s">
        <v>160</v>
      </c>
      <c r="C114" s="59" t="s">
        <v>2408</v>
      </c>
      <c r="D114" s="421">
        <v>2</v>
      </c>
      <c r="E114" s="339" t="s">
        <v>121</v>
      </c>
      <c r="F114" s="382" t="s">
        <v>3465</v>
      </c>
      <c r="G114" s="25"/>
      <c r="H114" s="13"/>
    </row>
    <row r="115" spans="1:16" ht="85" hidden="1">
      <c r="A115" s="36" t="s">
        <v>161</v>
      </c>
      <c r="B115" s="20" t="s">
        <v>162</v>
      </c>
      <c r="C115" s="34"/>
      <c r="D115" s="34"/>
      <c r="E115" s="35"/>
      <c r="F115" s="24"/>
      <c r="G115" s="34"/>
      <c r="H115" s="359"/>
      <c r="I115" s="124"/>
      <c r="J115" s="124"/>
      <c r="K115" s="124"/>
      <c r="L115" s="1"/>
      <c r="M115" s="1"/>
      <c r="N115" s="1"/>
      <c r="O115" s="1"/>
      <c r="P115" s="1"/>
    </row>
    <row r="116" spans="1:16" ht="19">
      <c r="A116" s="19"/>
      <c r="B116" s="654" t="s">
        <v>163</v>
      </c>
      <c r="C116" s="649"/>
      <c r="D116" s="650"/>
      <c r="E116" s="653"/>
      <c r="F116" s="649"/>
      <c r="G116" s="649"/>
      <c r="H116" s="13">
        <f>H117+H133+H147+H155+H162+H169</f>
        <v>88</v>
      </c>
      <c r="I116" s="17">
        <f>I117+I133+I147+I155+I162+I169</f>
        <v>88</v>
      </c>
    </row>
    <row r="117" spans="1:16" ht="40.25" customHeight="1">
      <c r="A117" s="19" t="s">
        <v>164</v>
      </c>
      <c r="B117" s="648" t="s">
        <v>165</v>
      </c>
      <c r="C117" s="649"/>
      <c r="D117" s="650"/>
      <c r="E117" s="653"/>
      <c r="F117" s="649"/>
      <c r="G117" s="649"/>
      <c r="H117" s="13">
        <f>SUM(D118:D132)</f>
        <v>30</v>
      </c>
      <c r="I117" s="17">
        <f>COUNT(D118:D132)*2</f>
        <v>30</v>
      </c>
    </row>
    <row r="118" spans="1:16" s="112" customFormat="1" ht="112">
      <c r="A118" s="19" t="s">
        <v>166</v>
      </c>
      <c r="B118" s="267" t="s">
        <v>167</v>
      </c>
      <c r="C118" s="47" t="s">
        <v>3362</v>
      </c>
      <c r="D118" s="421">
        <v>2</v>
      </c>
      <c r="E118" s="339" t="s">
        <v>168</v>
      </c>
      <c r="F118" s="40" t="s">
        <v>2788</v>
      </c>
      <c r="G118" s="268"/>
      <c r="H118" s="269"/>
      <c r="I118" s="270"/>
      <c r="J118" s="270"/>
      <c r="K118" s="270"/>
      <c r="L118" s="270"/>
      <c r="M118" s="270"/>
      <c r="N118" s="270"/>
      <c r="O118" s="270"/>
      <c r="P118" s="270"/>
    </row>
    <row r="119" spans="1:16" s="112" customFormat="1" ht="96">
      <c r="A119" s="19"/>
      <c r="B119" s="267"/>
      <c r="C119" s="303" t="s">
        <v>169</v>
      </c>
      <c r="D119" s="421">
        <v>2</v>
      </c>
      <c r="E119" s="339" t="s">
        <v>168</v>
      </c>
      <c r="F119" s="40" t="s">
        <v>2789</v>
      </c>
      <c r="G119" s="268"/>
      <c r="H119" s="269"/>
      <c r="I119" s="270"/>
      <c r="J119" s="270"/>
      <c r="K119" s="270"/>
      <c r="L119" s="270"/>
      <c r="M119" s="270"/>
      <c r="N119" s="270"/>
      <c r="O119" s="270"/>
      <c r="P119" s="270"/>
    </row>
    <row r="120" spans="1:16" s="112" customFormat="1" ht="112">
      <c r="A120" s="19" t="s">
        <v>170</v>
      </c>
      <c r="B120" s="267" t="s">
        <v>171</v>
      </c>
      <c r="C120" s="107" t="s">
        <v>172</v>
      </c>
      <c r="D120" s="421">
        <v>2</v>
      </c>
      <c r="E120" s="339" t="s">
        <v>168</v>
      </c>
      <c r="F120" s="40" t="s">
        <v>3363</v>
      </c>
      <c r="G120" s="459"/>
      <c r="H120" s="269"/>
      <c r="I120" s="270"/>
      <c r="J120" s="270"/>
      <c r="K120" s="270"/>
      <c r="L120" s="270"/>
      <c r="M120" s="270"/>
      <c r="N120" s="270"/>
      <c r="O120" s="270"/>
      <c r="P120" s="270"/>
    </row>
    <row r="121" spans="1:16" s="112" customFormat="1" ht="32">
      <c r="A121" s="19"/>
      <c r="B121" s="267"/>
      <c r="C121" s="271" t="s">
        <v>173</v>
      </c>
      <c r="D121" s="421">
        <v>2</v>
      </c>
      <c r="E121" s="339" t="s">
        <v>168</v>
      </c>
      <c r="F121" s="90" t="s">
        <v>2080</v>
      </c>
      <c r="G121" s="268"/>
      <c r="H121" s="269"/>
      <c r="I121" s="270"/>
      <c r="J121" s="270"/>
      <c r="K121" s="270"/>
      <c r="L121" s="270"/>
      <c r="M121" s="270"/>
      <c r="N121" s="270"/>
      <c r="O121" s="270"/>
      <c r="P121" s="270"/>
    </row>
    <row r="122" spans="1:16" s="112" customFormat="1" ht="48">
      <c r="A122" s="19"/>
      <c r="B122" s="267"/>
      <c r="C122" s="47" t="s">
        <v>2081</v>
      </c>
      <c r="D122" s="421">
        <v>2</v>
      </c>
      <c r="E122" s="339" t="s">
        <v>168</v>
      </c>
      <c r="F122" s="90" t="s">
        <v>2409</v>
      </c>
      <c r="G122" s="268"/>
      <c r="H122" s="269"/>
      <c r="I122" s="270"/>
      <c r="J122" s="270"/>
      <c r="K122" s="270"/>
      <c r="L122" s="270"/>
      <c r="M122" s="270"/>
      <c r="N122" s="270"/>
      <c r="O122" s="270"/>
      <c r="P122" s="270"/>
    </row>
    <row r="123" spans="1:16" s="112" customFormat="1" ht="213.75" customHeight="1">
      <c r="A123" s="19" t="s">
        <v>174</v>
      </c>
      <c r="B123" s="267" t="s">
        <v>175</v>
      </c>
      <c r="C123" s="47" t="s">
        <v>2666</v>
      </c>
      <c r="D123" s="421">
        <v>2</v>
      </c>
      <c r="E123" s="339" t="s">
        <v>168</v>
      </c>
      <c r="F123" s="388" t="s">
        <v>2667</v>
      </c>
      <c r="G123" s="268"/>
      <c r="H123" s="269"/>
      <c r="I123" s="270"/>
      <c r="J123" s="270"/>
      <c r="K123" s="270"/>
      <c r="L123" s="270"/>
      <c r="M123" s="270"/>
      <c r="N123" s="270"/>
      <c r="O123" s="270"/>
      <c r="P123" s="270"/>
    </row>
    <row r="124" spans="1:16" s="112" customFormat="1" ht="72" customHeight="1">
      <c r="A124" s="19" t="s">
        <v>176</v>
      </c>
      <c r="B124" s="272" t="s">
        <v>177</v>
      </c>
      <c r="C124" s="47" t="s">
        <v>178</v>
      </c>
      <c r="D124" s="421">
        <v>2</v>
      </c>
      <c r="E124" s="339" t="s">
        <v>168</v>
      </c>
      <c r="F124" s="90" t="s">
        <v>2410</v>
      </c>
      <c r="G124" s="268"/>
      <c r="H124" s="269"/>
      <c r="I124" s="270"/>
      <c r="J124" s="270"/>
      <c r="K124" s="270"/>
      <c r="L124" s="270"/>
      <c r="M124" s="270"/>
      <c r="N124" s="270"/>
      <c r="O124" s="270"/>
      <c r="P124" s="270"/>
    </row>
    <row r="125" spans="1:16" s="112" customFormat="1" ht="64">
      <c r="A125" s="19" t="s">
        <v>179</v>
      </c>
      <c r="B125" s="267" t="s">
        <v>180</v>
      </c>
      <c r="C125" s="40" t="s">
        <v>181</v>
      </c>
      <c r="D125" s="421">
        <v>2</v>
      </c>
      <c r="E125" s="339" t="s">
        <v>168</v>
      </c>
      <c r="F125" s="273" t="s">
        <v>2082</v>
      </c>
      <c r="G125" s="268"/>
      <c r="H125" s="269"/>
      <c r="I125" s="270"/>
      <c r="J125" s="270"/>
      <c r="K125" s="270"/>
      <c r="L125" s="270"/>
      <c r="M125" s="270"/>
      <c r="N125" s="270"/>
      <c r="O125" s="270"/>
      <c r="P125" s="270"/>
    </row>
    <row r="126" spans="1:16" s="112" customFormat="1" ht="48">
      <c r="A126" s="19"/>
      <c r="B126" s="267"/>
      <c r="C126" s="273" t="s">
        <v>182</v>
      </c>
      <c r="D126" s="421">
        <v>2</v>
      </c>
      <c r="E126" s="339" t="s">
        <v>168</v>
      </c>
      <c r="F126" s="90" t="s">
        <v>2411</v>
      </c>
      <c r="G126" s="268"/>
      <c r="H126" s="269"/>
      <c r="I126" s="270"/>
      <c r="J126" s="270"/>
      <c r="K126" s="270"/>
      <c r="L126" s="270"/>
      <c r="M126" s="270"/>
      <c r="N126" s="270"/>
      <c r="O126" s="270"/>
      <c r="P126" s="270"/>
    </row>
    <row r="127" spans="1:16" s="112" customFormat="1" ht="96">
      <c r="A127" s="19"/>
      <c r="B127" s="274"/>
      <c r="C127" s="275" t="s">
        <v>2083</v>
      </c>
      <c r="D127" s="421">
        <v>2</v>
      </c>
      <c r="E127" s="339" t="s">
        <v>168</v>
      </c>
      <c r="F127" s="275" t="s">
        <v>2084</v>
      </c>
      <c r="G127" s="45"/>
      <c r="H127" s="269"/>
      <c r="I127" s="270"/>
      <c r="J127" s="270"/>
      <c r="K127" s="270"/>
      <c r="L127" s="270"/>
      <c r="M127" s="270"/>
      <c r="N127" s="270"/>
      <c r="O127" s="270"/>
      <c r="P127" s="270"/>
    </row>
    <row r="128" spans="1:16" s="112" customFormat="1" ht="80">
      <c r="A128" s="19"/>
      <c r="B128" s="267"/>
      <c r="C128" s="275" t="s">
        <v>2085</v>
      </c>
      <c r="D128" s="421">
        <v>2</v>
      </c>
      <c r="E128" s="339" t="s">
        <v>168</v>
      </c>
      <c r="F128" s="275" t="s">
        <v>2086</v>
      </c>
      <c r="G128" s="45"/>
      <c r="H128" s="269"/>
      <c r="I128" s="270"/>
      <c r="J128" s="270"/>
      <c r="K128" s="270"/>
      <c r="L128" s="270"/>
      <c r="M128" s="270"/>
      <c r="N128" s="270"/>
      <c r="O128" s="270"/>
      <c r="P128" s="270"/>
    </row>
    <row r="129" spans="1:16" s="112" customFormat="1" ht="63" customHeight="1" thickBot="1">
      <c r="A129" s="19"/>
      <c r="B129" s="267"/>
      <c r="C129" s="277" t="s">
        <v>2087</v>
      </c>
      <c r="D129" s="421">
        <v>2</v>
      </c>
      <c r="E129" s="339" t="s">
        <v>168</v>
      </c>
      <c r="F129" s="277" t="s">
        <v>2088</v>
      </c>
      <c r="G129" s="45"/>
      <c r="H129" s="269"/>
      <c r="I129" s="270"/>
      <c r="J129" s="270"/>
      <c r="K129" s="270"/>
      <c r="L129" s="270"/>
      <c r="M129" s="270"/>
      <c r="N129" s="270"/>
      <c r="O129" s="270"/>
      <c r="P129" s="270"/>
    </row>
    <row r="130" spans="1:16" s="112" customFormat="1" ht="34">
      <c r="A130" s="19" t="s">
        <v>183</v>
      </c>
      <c r="B130" s="267" t="s">
        <v>184</v>
      </c>
      <c r="C130" s="107" t="s">
        <v>2695</v>
      </c>
      <c r="D130" s="421">
        <v>2</v>
      </c>
      <c r="E130" s="339" t="s">
        <v>168</v>
      </c>
      <c r="F130" s="90" t="s">
        <v>2412</v>
      </c>
      <c r="G130" s="45"/>
      <c r="H130" s="269"/>
      <c r="I130" s="270"/>
      <c r="J130" s="270"/>
      <c r="K130" s="270"/>
      <c r="L130" s="270"/>
      <c r="M130" s="270"/>
      <c r="N130" s="270"/>
      <c r="O130" s="270"/>
      <c r="P130" s="270"/>
    </row>
    <row r="131" spans="1:16" s="112" customFormat="1" ht="51">
      <c r="A131" s="19" t="s">
        <v>185</v>
      </c>
      <c r="B131" s="267" t="s">
        <v>186</v>
      </c>
      <c r="C131" s="47" t="s">
        <v>187</v>
      </c>
      <c r="D131" s="421">
        <v>2</v>
      </c>
      <c r="E131" s="339" t="s">
        <v>326</v>
      </c>
      <c r="F131" s="90" t="s">
        <v>2089</v>
      </c>
      <c r="G131" s="268"/>
      <c r="H131" s="269"/>
      <c r="I131" s="270"/>
      <c r="J131" s="270"/>
      <c r="K131" s="270"/>
      <c r="L131" s="270"/>
      <c r="M131" s="270"/>
      <c r="N131" s="270"/>
      <c r="O131" s="270"/>
      <c r="P131" s="270"/>
    </row>
    <row r="132" spans="1:16" s="112" customFormat="1" ht="51">
      <c r="A132" s="19" t="s">
        <v>188</v>
      </c>
      <c r="B132" s="267" t="s">
        <v>189</v>
      </c>
      <c r="C132" s="406" t="s">
        <v>2665</v>
      </c>
      <c r="D132" s="421">
        <v>2</v>
      </c>
      <c r="E132" s="339" t="s">
        <v>190</v>
      </c>
      <c r="F132" s="90"/>
      <c r="G132" s="268"/>
      <c r="H132" s="269"/>
      <c r="I132" s="270"/>
      <c r="J132" s="270"/>
      <c r="K132" s="270"/>
      <c r="L132" s="270"/>
      <c r="M132" s="270"/>
      <c r="N132" s="270"/>
      <c r="O132" s="270"/>
      <c r="P132" s="270"/>
    </row>
    <row r="133" spans="1:16" s="112" customFormat="1" ht="40.25" customHeight="1">
      <c r="A133" s="19" t="s">
        <v>191</v>
      </c>
      <c r="B133" s="655" t="s">
        <v>192</v>
      </c>
      <c r="C133" s="649"/>
      <c r="D133" s="650"/>
      <c r="E133" s="653"/>
      <c r="F133" s="649"/>
      <c r="G133" s="649"/>
      <c r="H133" s="269">
        <f>SUM(D134:D146)</f>
        <v>20</v>
      </c>
      <c r="I133" s="270">
        <f>COUNT(D134:D146)*2</f>
        <v>20</v>
      </c>
      <c r="J133" s="270"/>
      <c r="K133" s="270"/>
      <c r="L133" s="270"/>
      <c r="M133" s="270"/>
      <c r="N133" s="270"/>
      <c r="O133" s="270"/>
      <c r="P133" s="270"/>
    </row>
    <row r="134" spans="1:16" s="112" customFormat="1" ht="34">
      <c r="A134" s="19" t="s">
        <v>193</v>
      </c>
      <c r="B134" s="272" t="s">
        <v>194</v>
      </c>
      <c r="C134" s="47" t="s">
        <v>196</v>
      </c>
      <c r="D134" s="421">
        <v>2</v>
      </c>
      <c r="E134" s="339" t="s">
        <v>168</v>
      </c>
      <c r="F134" s="388" t="s">
        <v>2664</v>
      </c>
      <c r="G134" s="268"/>
      <c r="H134" s="269"/>
      <c r="I134" s="270"/>
      <c r="J134" s="270"/>
      <c r="K134" s="270"/>
      <c r="L134" s="270"/>
      <c r="M134" s="270"/>
      <c r="N134" s="270"/>
      <c r="O134" s="270"/>
      <c r="P134" s="270"/>
    </row>
    <row r="135" spans="1:16" s="112" customFormat="1" ht="96">
      <c r="A135" s="19"/>
      <c r="B135" s="272"/>
      <c r="C135" s="250" t="s">
        <v>2090</v>
      </c>
      <c r="D135" s="421">
        <v>2</v>
      </c>
      <c r="E135" s="339" t="s">
        <v>168</v>
      </c>
      <c r="F135" s="406" t="s">
        <v>3466</v>
      </c>
      <c r="G135" s="268"/>
      <c r="H135" s="269"/>
      <c r="I135" s="270"/>
      <c r="J135" s="270"/>
      <c r="K135" s="270"/>
      <c r="L135" s="270"/>
      <c r="M135" s="270"/>
      <c r="N135" s="270"/>
      <c r="O135" s="270"/>
      <c r="P135" s="270"/>
    </row>
    <row r="136" spans="1:16" s="112" customFormat="1" ht="32">
      <c r="A136" s="19"/>
      <c r="B136" s="272"/>
      <c r="C136" s="47" t="s">
        <v>195</v>
      </c>
      <c r="D136" s="421">
        <v>2</v>
      </c>
      <c r="E136" s="339" t="s">
        <v>168</v>
      </c>
      <c r="F136" s="388" t="s">
        <v>3364</v>
      </c>
      <c r="G136" s="268"/>
      <c r="H136" s="269"/>
      <c r="I136" s="270"/>
      <c r="J136" s="270"/>
      <c r="K136" s="270"/>
      <c r="L136" s="270"/>
      <c r="M136" s="270"/>
      <c r="N136" s="270"/>
      <c r="O136" s="270"/>
      <c r="P136" s="270"/>
    </row>
    <row r="137" spans="1:16" s="112" customFormat="1" ht="99.75" hidden="1" customHeight="1">
      <c r="A137" s="278" t="s">
        <v>197</v>
      </c>
      <c r="B137" s="272" t="s">
        <v>198</v>
      </c>
      <c r="C137" s="111"/>
      <c r="D137" s="111"/>
      <c r="E137" s="212"/>
      <c r="F137" s="90"/>
      <c r="G137" s="111"/>
      <c r="H137" s="377"/>
      <c r="I137" s="377"/>
      <c r="J137" s="377"/>
      <c r="K137" s="377"/>
    </row>
    <row r="138" spans="1:16" s="112" customFormat="1" ht="80">
      <c r="A138" s="19" t="s">
        <v>199</v>
      </c>
      <c r="B138" s="247" t="s">
        <v>3365</v>
      </c>
      <c r="C138" s="40" t="s">
        <v>2091</v>
      </c>
      <c r="D138" s="421">
        <v>2</v>
      </c>
      <c r="E138" s="339" t="s">
        <v>168</v>
      </c>
      <c r="F138" s="388" t="s">
        <v>2775</v>
      </c>
      <c r="G138" s="268"/>
      <c r="H138" s="269"/>
      <c r="I138" s="270"/>
      <c r="J138" s="270"/>
      <c r="K138" s="270"/>
      <c r="L138" s="270"/>
      <c r="M138" s="270"/>
      <c r="N138" s="270"/>
      <c r="O138" s="270"/>
      <c r="P138" s="270"/>
    </row>
    <row r="139" spans="1:16" s="112" customFormat="1" ht="80">
      <c r="A139" s="19"/>
      <c r="B139" s="247"/>
      <c r="C139" s="40" t="s">
        <v>2467</v>
      </c>
      <c r="D139" s="421">
        <v>2</v>
      </c>
      <c r="E139" s="339" t="s">
        <v>168</v>
      </c>
      <c r="F139" s="90" t="s">
        <v>2468</v>
      </c>
      <c r="G139" s="268"/>
      <c r="H139" s="269"/>
      <c r="I139" s="270"/>
      <c r="J139" s="270"/>
      <c r="K139" s="270"/>
      <c r="L139" s="270"/>
      <c r="M139" s="270"/>
      <c r="N139" s="270"/>
      <c r="O139" s="270"/>
      <c r="P139" s="270"/>
    </row>
    <row r="140" spans="1:16" s="112" customFormat="1" ht="32">
      <c r="A140" s="19"/>
      <c r="B140" s="247"/>
      <c r="C140" s="40" t="s">
        <v>201</v>
      </c>
      <c r="D140" s="421">
        <v>2</v>
      </c>
      <c r="E140" s="339" t="s">
        <v>168</v>
      </c>
      <c r="F140" s="90" t="s">
        <v>2092</v>
      </c>
      <c r="G140" s="268"/>
      <c r="H140" s="269"/>
      <c r="I140" s="270"/>
      <c r="J140" s="270"/>
      <c r="K140" s="270"/>
      <c r="L140" s="270"/>
      <c r="M140" s="270"/>
      <c r="N140" s="270"/>
      <c r="O140" s="270"/>
      <c r="P140" s="270"/>
    </row>
    <row r="141" spans="1:16" s="112" customFormat="1" ht="32">
      <c r="A141" s="19"/>
      <c r="B141" s="272"/>
      <c r="C141" s="40" t="s">
        <v>202</v>
      </c>
      <c r="D141" s="421">
        <v>2</v>
      </c>
      <c r="E141" s="339" t="s">
        <v>168</v>
      </c>
      <c r="F141" s="90" t="s">
        <v>2790</v>
      </c>
      <c r="G141" s="268"/>
      <c r="H141" s="269"/>
      <c r="I141" s="270"/>
      <c r="J141" s="270"/>
      <c r="K141" s="270"/>
      <c r="L141" s="270"/>
      <c r="M141" s="270"/>
      <c r="N141" s="270"/>
      <c r="O141" s="270"/>
      <c r="P141" s="270"/>
    </row>
    <row r="142" spans="1:16" s="112" customFormat="1" ht="32">
      <c r="A142" s="19"/>
      <c r="B142" s="272"/>
      <c r="C142" s="40" t="s">
        <v>203</v>
      </c>
      <c r="D142" s="421">
        <v>2</v>
      </c>
      <c r="E142" s="339" t="s">
        <v>168</v>
      </c>
      <c r="F142" s="90" t="s">
        <v>2093</v>
      </c>
      <c r="G142" s="268"/>
      <c r="H142" s="269"/>
      <c r="I142" s="270"/>
      <c r="J142" s="270"/>
      <c r="K142" s="270"/>
      <c r="L142" s="270"/>
      <c r="M142" s="270"/>
      <c r="N142" s="270"/>
      <c r="O142" s="270"/>
      <c r="P142" s="270"/>
    </row>
    <row r="143" spans="1:16" s="112" customFormat="1" ht="32">
      <c r="A143" s="19"/>
      <c r="B143" s="272"/>
      <c r="C143" s="40" t="s">
        <v>2662</v>
      </c>
      <c r="D143" s="421">
        <v>2</v>
      </c>
      <c r="E143" s="339" t="s">
        <v>168</v>
      </c>
      <c r="F143" s="90" t="s">
        <v>2521</v>
      </c>
      <c r="G143" s="268"/>
      <c r="H143" s="269"/>
      <c r="I143" s="270"/>
      <c r="J143" s="270"/>
      <c r="K143" s="270"/>
      <c r="L143" s="270"/>
      <c r="M143" s="270"/>
      <c r="N143" s="270"/>
      <c r="O143" s="270"/>
      <c r="P143" s="270"/>
    </row>
    <row r="144" spans="1:16" s="112" customFormat="1" ht="101.25" customHeight="1">
      <c r="A144" s="19"/>
      <c r="B144" s="272"/>
      <c r="C144" s="38" t="s">
        <v>2095</v>
      </c>
      <c r="D144" s="421">
        <v>2</v>
      </c>
      <c r="E144" s="339" t="s">
        <v>168</v>
      </c>
      <c r="F144" s="24" t="s">
        <v>2096</v>
      </c>
      <c r="G144" s="268"/>
      <c r="H144" s="269"/>
      <c r="I144" s="270"/>
      <c r="J144" s="270"/>
      <c r="K144" s="270"/>
      <c r="L144" s="270"/>
      <c r="M144" s="270"/>
      <c r="N144" s="270"/>
      <c r="O144" s="270"/>
      <c r="P144" s="270"/>
    </row>
    <row r="145" spans="1:16" s="112" customFormat="1" ht="75" hidden="1" customHeight="1">
      <c r="A145" s="278" t="s">
        <v>204</v>
      </c>
      <c r="B145" s="272" t="s">
        <v>205</v>
      </c>
      <c r="D145" s="111"/>
      <c r="E145" s="212"/>
      <c r="F145" s="90"/>
      <c r="G145" s="111"/>
      <c r="H145" s="377"/>
      <c r="I145" s="377"/>
      <c r="J145" s="377"/>
      <c r="K145" s="377"/>
    </row>
    <row r="146" spans="1:16" s="112" customFormat="1" ht="72" hidden="1" customHeight="1">
      <c r="A146" s="278" t="s">
        <v>206</v>
      </c>
      <c r="B146" s="50" t="s">
        <v>207</v>
      </c>
      <c r="C146" s="111"/>
      <c r="D146" s="111"/>
      <c r="E146" s="212"/>
      <c r="F146" s="90"/>
      <c r="G146" s="111"/>
      <c r="H146" s="377"/>
      <c r="I146" s="377"/>
      <c r="J146" s="377"/>
      <c r="K146" s="377"/>
    </row>
    <row r="147" spans="1:16" s="112" customFormat="1" ht="40.25" customHeight="1">
      <c r="A147" s="19" t="s">
        <v>208</v>
      </c>
      <c r="B147" s="656" t="s">
        <v>2663</v>
      </c>
      <c r="C147" s="649"/>
      <c r="D147" s="650"/>
      <c r="E147" s="653"/>
      <c r="F147" s="649"/>
      <c r="G147" s="649"/>
      <c r="H147" s="269">
        <f>SUM(D148:D154)</f>
        <v>14</v>
      </c>
      <c r="I147" s="270">
        <f>COUNT(D148:D154)*2</f>
        <v>14</v>
      </c>
      <c r="J147" s="270"/>
      <c r="K147" s="270"/>
      <c r="L147" s="270"/>
      <c r="M147" s="270"/>
      <c r="N147" s="270"/>
      <c r="O147" s="270"/>
      <c r="P147" s="270"/>
    </row>
    <row r="148" spans="1:16" s="112" customFormat="1" ht="34">
      <c r="A148" s="19" t="s">
        <v>210</v>
      </c>
      <c r="B148" s="272" t="s">
        <v>211</v>
      </c>
      <c r="C148" s="47" t="s">
        <v>2097</v>
      </c>
      <c r="D148" s="421">
        <v>2</v>
      </c>
      <c r="E148" s="339" t="s">
        <v>168</v>
      </c>
      <c r="F148" s="90" t="s">
        <v>2098</v>
      </c>
      <c r="G148" s="268"/>
      <c r="H148" s="269"/>
      <c r="I148" s="270"/>
      <c r="J148" s="270"/>
      <c r="K148" s="270"/>
      <c r="L148" s="270"/>
      <c r="M148" s="270"/>
      <c r="N148" s="270"/>
      <c r="O148" s="270"/>
      <c r="P148" s="270"/>
    </row>
    <row r="149" spans="1:16" s="112" customFormat="1" ht="87" customHeight="1">
      <c r="A149" s="19"/>
      <c r="B149" s="272"/>
      <c r="C149" s="250" t="s">
        <v>2099</v>
      </c>
      <c r="D149" s="421">
        <v>2</v>
      </c>
      <c r="E149" s="339" t="s">
        <v>168</v>
      </c>
      <c r="F149" s="24" t="s">
        <v>2100</v>
      </c>
      <c r="G149" s="268"/>
      <c r="H149" s="269"/>
      <c r="I149" s="270"/>
      <c r="J149" s="270"/>
      <c r="K149" s="270"/>
      <c r="L149" s="270"/>
      <c r="M149" s="270"/>
      <c r="N149" s="270"/>
      <c r="O149" s="270"/>
      <c r="P149" s="270"/>
    </row>
    <row r="150" spans="1:16" s="112" customFormat="1" ht="32">
      <c r="A150" s="19"/>
      <c r="B150" s="272"/>
      <c r="C150" s="47" t="s">
        <v>212</v>
      </c>
      <c r="D150" s="421">
        <v>2</v>
      </c>
      <c r="E150" s="339" t="s">
        <v>168</v>
      </c>
      <c r="F150" s="90" t="s">
        <v>2101</v>
      </c>
      <c r="G150" s="268"/>
      <c r="H150" s="269"/>
      <c r="I150" s="270"/>
      <c r="J150" s="270"/>
      <c r="K150" s="270"/>
      <c r="L150" s="270"/>
      <c r="M150" s="270"/>
      <c r="N150" s="270"/>
      <c r="O150" s="270"/>
      <c r="P150" s="270"/>
    </row>
    <row r="151" spans="1:16" s="112" customFormat="1" ht="48">
      <c r="A151" s="19"/>
      <c r="B151" s="272"/>
      <c r="C151" s="47" t="s">
        <v>213</v>
      </c>
      <c r="D151" s="421">
        <v>2</v>
      </c>
      <c r="E151" s="339" t="s">
        <v>168</v>
      </c>
      <c r="F151" s="273" t="s">
        <v>2102</v>
      </c>
      <c r="G151" s="268"/>
      <c r="H151" s="269"/>
      <c r="I151" s="270"/>
      <c r="J151" s="270"/>
      <c r="K151" s="270"/>
      <c r="L151" s="270"/>
      <c r="M151" s="270"/>
      <c r="N151" s="270"/>
      <c r="O151" s="270"/>
      <c r="P151" s="270"/>
    </row>
    <row r="152" spans="1:16" s="112" customFormat="1" ht="80">
      <c r="A152" s="19" t="s">
        <v>214</v>
      </c>
      <c r="B152" s="20" t="s">
        <v>215</v>
      </c>
      <c r="C152" s="250" t="s">
        <v>2103</v>
      </c>
      <c r="D152" s="421">
        <v>2</v>
      </c>
      <c r="E152" s="339" t="s">
        <v>42</v>
      </c>
      <c r="F152" s="38" t="s">
        <v>2353</v>
      </c>
      <c r="G152" s="268"/>
      <c r="H152" s="269"/>
      <c r="I152" s="270"/>
      <c r="J152" s="270"/>
      <c r="K152" s="270"/>
      <c r="L152" s="270"/>
      <c r="M152" s="270"/>
      <c r="N152" s="270"/>
      <c r="O152" s="270"/>
      <c r="P152" s="270"/>
    </row>
    <row r="153" spans="1:16" s="112" customFormat="1" ht="64">
      <c r="A153" s="19" t="s">
        <v>216</v>
      </c>
      <c r="B153" s="20" t="s">
        <v>217</v>
      </c>
      <c r="C153" s="38" t="s">
        <v>218</v>
      </c>
      <c r="D153" s="421">
        <v>2</v>
      </c>
      <c r="E153" s="339" t="s">
        <v>219</v>
      </c>
      <c r="F153" s="77" t="s">
        <v>2104</v>
      </c>
      <c r="G153" s="268"/>
      <c r="H153" s="269"/>
      <c r="I153" s="270"/>
      <c r="J153" s="270"/>
      <c r="K153" s="270"/>
      <c r="L153" s="270"/>
      <c r="M153" s="270"/>
      <c r="N153" s="270"/>
      <c r="O153" s="270"/>
      <c r="P153" s="270"/>
    </row>
    <row r="154" spans="1:16" s="112" customFormat="1" ht="103.5" customHeight="1">
      <c r="A154" s="19" t="s">
        <v>220</v>
      </c>
      <c r="B154" s="20" t="s">
        <v>221</v>
      </c>
      <c r="C154" s="250" t="s">
        <v>2413</v>
      </c>
      <c r="D154" s="421">
        <v>2</v>
      </c>
      <c r="E154" s="339" t="s">
        <v>219</v>
      </c>
      <c r="F154" s="38" t="s">
        <v>3366</v>
      </c>
      <c r="G154" s="268"/>
      <c r="H154" s="269"/>
      <c r="I154" s="270"/>
      <c r="J154" s="270"/>
      <c r="K154" s="270"/>
      <c r="L154" s="270"/>
      <c r="M154" s="270"/>
      <c r="N154" s="270"/>
      <c r="O154" s="270"/>
      <c r="P154" s="270"/>
    </row>
    <row r="155" spans="1:16" s="112" customFormat="1" ht="40.25" customHeight="1">
      <c r="A155" s="19" t="s">
        <v>222</v>
      </c>
      <c r="B155" s="656" t="s">
        <v>223</v>
      </c>
      <c r="C155" s="649"/>
      <c r="D155" s="650"/>
      <c r="E155" s="653"/>
      <c r="F155" s="649"/>
      <c r="G155" s="649"/>
      <c r="H155" s="269">
        <f>SUM(D156:D161)</f>
        <v>10</v>
      </c>
      <c r="I155" s="270">
        <f>COUNT(D156:D161)*2</f>
        <v>10</v>
      </c>
      <c r="J155" s="270"/>
      <c r="K155" s="270"/>
      <c r="L155" s="270"/>
      <c r="M155" s="270"/>
      <c r="N155" s="270"/>
      <c r="O155" s="270"/>
      <c r="P155" s="270"/>
    </row>
    <row r="156" spans="1:16" s="112" customFormat="1" ht="51">
      <c r="A156" s="19" t="s">
        <v>224</v>
      </c>
      <c r="B156" s="279" t="s">
        <v>225</v>
      </c>
      <c r="C156" s="47" t="s">
        <v>2105</v>
      </c>
      <c r="D156" s="421">
        <v>2</v>
      </c>
      <c r="E156" s="339" t="s">
        <v>2106</v>
      </c>
      <c r="F156" s="90" t="s">
        <v>2107</v>
      </c>
      <c r="G156" s="268"/>
      <c r="H156" s="269"/>
      <c r="I156" s="270"/>
      <c r="J156" s="270"/>
      <c r="K156" s="270"/>
      <c r="L156" s="270"/>
      <c r="M156" s="270"/>
      <c r="N156" s="270"/>
      <c r="O156" s="270"/>
      <c r="P156" s="270"/>
    </row>
    <row r="157" spans="1:16" s="112" customFormat="1" ht="34">
      <c r="A157" s="19" t="s">
        <v>226</v>
      </c>
      <c r="B157" s="279" t="s">
        <v>227</v>
      </c>
      <c r="C157" s="47" t="s">
        <v>228</v>
      </c>
      <c r="D157" s="421">
        <v>2</v>
      </c>
      <c r="E157" s="339" t="s">
        <v>168</v>
      </c>
      <c r="F157" s="90" t="s">
        <v>2791</v>
      </c>
      <c r="G157" s="268"/>
      <c r="H157" s="269"/>
      <c r="I157" s="270"/>
      <c r="J157" s="270"/>
      <c r="K157" s="270"/>
      <c r="L157" s="270"/>
      <c r="M157" s="270"/>
      <c r="N157" s="270"/>
      <c r="O157" s="270"/>
      <c r="P157" s="270"/>
    </row>
    <row r="158" spans="1:16" s="112" customFormat="1" ht="34" hidden="1">
      <c r="A158" s="278" t="s">
        <v>229</v>
      </c>
      <c r="B158" s="279" t="s">
        <v>230</v>
      </c>
      <c r="C158" s="47"/>
      <c r="D158" s="111"/>
      <c r="E158" s="212"/>
      <c r="F158" s="90"/>
      <c r="G158" s="111"/>
      <c r="H158" s="377" t="s">
        <v>2792</v>
      </c>
      <c r="I158" s="377"/>
      <c r="J158" s="377"/>
      <c r="K158" s="377"/>
    </row>
    <row r="159" spans="1:16" s="112" customFormat="1" ht="87" customHeight="1">
      <c r="A159" s="19" t="s">
        <v>231</v>
      </c>
      <c r="B159" s="279" t="s">
        <v>232</v>
      </c>
      <c r="C159" s="77" t="s">
        <v>2108</v>
      </c>
      <c r="D159" s="421">
        <v>2</v>
      </c>
      <c r="E159" s="339" t="s">
        <v>233</v>
      </c>
      <c r="F159" s="250" t="s">
        <v>2109</v>
      </c>
      <c r="G159" s="268"/>
      <c r="H159" s="269"/>
      <c r="I159" s="270"/>
      <c r="J159" s="270"/>
      <c r="K159" s="270"/>
      <c r="L159" s="270"/>
      <c r="M159" s="270"/>
      <c r="N159" s="270"/>
      <c r="O159" s="270"/>
      <c r="P159" s="270"/>
    </row>
    <row r="160" spans="1:16" s="112" customFormat="1" ht="76" customHeight="1">
      <c r="A160" s="19"/>
      <c r="B160" s="279"/>
      <c r="C160" s="250" t="s">
        <v>2110</v>
      </c>
      <c r="D160" s="421">
        <v>2</v>
      </c>
      <c r="E160" s="342" t="s">
        <v>1202</v>
      </c>
      <c r="F160" s="24" t="s">
        <v>2111</v>
      </c>
      <c r="G160" s="268"/>
      <c r="H160" s="269"/>
      <c r="I160" s="270"/>
      <c r="J160" s="270"/>
      <c r="K160" s="270"/>
      <c r="L160" s="270"/>
      <c r="M160" s="270"/>
      <c r="N160" s="270"/>
      <c r="O160" s="270"/>
      <c r="P160" s="270"/>
    </row>
    <row r="161" spans="1:16" s="112" customFormat="1" ht="64">
      <c r="A161" s="19" t="s">
        <v>235</v>
      </c>
      <c r="B161" s="279" t="s">
        <v>236</v>
      </c>
      <c r="C161" s="44" t="s">
        <v>3367</v>
      </c>
      <c r="D161" s="421">
        <v>2</v>
      </c>
      <c r="E161" s="339" t="s">
        <v>168</v>
      </c>
      <c r="F161" s="24" t="s">
        <v>2354</v>
      </c>
      <c r="G161" s="268"/>
      <c r="H161" s="269"/>
      <c r="I161" s="270"/>
      <c r="J161" s="270"/>
      <c r="K161" s="270"/>
      <c r="L161" s="270"/>
      <c r="M161" s="270"/>
      <c r="N161" s="270"/>
      <c r="O161" s="270"/>
      <c r="P161" s="270"/>
    </row>
    <row r="162" spans="1:16" s="112" customFormat="1" ht="40.25" customHeight="1">
      <c r="A162" s="19" t="s">
        <v>237</v>
      </c>
      <c r="B162" s="648" t="s">
        <v>238</v>
      </c>
      <c r="C162" s="679"/>
      <c r="D162" s="650"/>
      <c r="E162" s="650"/>
      <c r="F162" s="679"/>
      <c r="G162" s="679"/>
      <c r="H162" s="269">
        <f>SUM(D163:D168)</f>
        <v>10</v>
      </c>
      <c r="I162" s="270">
        <f>COUNT(D163:D168)*2</f>
        <v>10</v>
      </c>
      <c r="J162" s="270"/>
      <c r="K162" s="270"/>
      <c r="L162" s="270"/>
      <c r="M162" s="270"/>
      <c r="N162" s="270"/>
      <c r="O162" s="270"/>
      <c r="P162" s="270"/>
    </row>
    <row r="163" spans="1:16" s="112" customFormat="1" ht="71.25" customHeight="1">
      <c r="A163" s="19" t="s">
        <v>239</v>
      </c>
      <c r="B163" s="272" t="s">
        <v>240</v>
      </c>
      <c r="C163" s="250" t="s">
        <v>2112</v>
      </c>
      <c r="D163" s="421">
        <v>2</v>
      </c>
      <c r="E163" s="339" t="s">
        <v>241</v>
      </c>
      <c r="F163" s="77" t="s">
        <v>2113</v>
      </c>
      <c r="G163" s="268"/>
      <c r="H163" s="269"/>
      <c r="I163" s="270"/>
      <c r="J163" s="270"/>
      <c r="K163" s="270"/>
      <c r="L163" s="270"/>
      <c r="M163" s="270"/>
      <c r="N163" s="270"/>
      <c r="O163" s="270"/>
      <c r="P163" s="270"/>
    </row>
    <row r="164" spans="1:16" s="112" customFormat="1" ht="81.75" customHeight="1">
      <c r="A164" s="19" t="s">
        <v>242</v>
      </c>
      <c r="B164" s="272" t="s">
        <v>243</v>
      </c>
      <c r="C164" s="38" t="s">
        <v>244</v>
      </c>
      <c r="D164" s="421">
        <v>2</v>
      </c>
      <c r="E164" s="339" t="s">
        <v>241</v>
      </c>
      <c r="F164" s="24" t="s">
        <v>2114</v>
      </c>
      <c r="G164" s="268"/>
      <c r="H164" s="269"/>
      <c r="I164" s="270"/>
      <c r="J164" s="270"/>
      <c r="K164" s="270"/>
      <c r="L164" s="270"/>
      <c r="M164" s="270"/>
      <c r="N164" s="270"/>
      <c r="O164" s="270"/>
      <c r="P164" s="270"/>
    </row>
    <row r="165" spans="1:16" ht="51">
      <c r="A165" s="19" t="s">
        <v>245</v>
      </c>
      <c r="B165" s="49" t="s">
        <v>246</v>
      </c>
      <c r="C165" s="38" t="s">
        <v>247</v>
      </c>
      <c r="D165" s="421">
        <v>2</v>
      </c>
      <c r="E165" s="339" t="s">
        <v>241</v>
      </c>
      <c r="F165" s="24" t="s">
        <v>2115</v>
      </c>
      <c r="G165" s="25"/>
      <c r="H165" s="13"/>
    </row>
    <row r="166" spans="1:16" ht="68">
      <c r="A166" s="19" t="s">
        <v>248</v>
      </c>
      <c r="B166" s="49" t="s">
        <v>249</v>
      </c>
      <c r="C166" s="250" t="s">
        <v>250</v>
      </c>
      <c r="D166" s="421">
        <v>2</v>
      </c>
      <c r="E166" s="339" t="s">
        <v>1202</v>
      </c>
      <c r="F166" s="24"/>
      <c r="G166" s="25"/>
      <c r="H166" s="13"/>
    </row>
    <row r="167" spans="1:16" ht="68">
      <c r="A167" s="19" t="s">
        <v>252</v>
      </c>
      <c r="B167" s="49" t="s">
        <v>253</v>
      </c>
      <c r="C167" s="77" t="s">
        <v>254</v>
      </c>
      <c r="D167" s="421">
        <v>2</v>
      </c>
      <c r="E167" s="339" t="s">
        <v>1202</v>
      </c>
      <c r="F167" s="24"/>
      <c r="G167" s="25"/>
      <c r="H167" s="13"/>
    </row>
    <row r="168" spans="1:16" ht="51" hidden="1">
      <c r="A168" s="36" t="s">
        <v>255</v>
      </c>
      <c r="B168" s="54" t="s">
        <v>256</v>
      </c>
      <c r="C168" s="34"/>
      <c r="D168" s="34"/>
      <c r="E168" s="35"/>
      <c r="F168" s="24"/>
      <c r="G168" s="34"/>
      <c r="H168" s="124"/>
      <c r="I168" s="124"/>
      <c r="J168" s="124"/>
      <c r="K168" s="124"/>
      <c r="L168" s="1"/>
      <c r="M168" s="1"/>
      <c r="N168" s="1"/>
      <c r="O168" s="1"/>
      <c r="P168" s="1"/>
    </row>
    <row r="169" spans="1:16" ht="41" customHeight="1">
      <c r="A169" s="19" t="s">
        <v>257</v>
      </c>
      <c r="B169" s="652" t="s">
        <v>258</v>
      </c>
      <c r="C169" s="672"/>
      <c r="D169" s="672"/>
      <c r="E169" s="672"/>
      <c r="F169" s="672"/>
      <c r="G169" s="672"/>
      <c r="H169" s="17">
        <f>SUM(D170:D181)</f>
        <v>4</v>
      </c>
      <c r="I169" s="17">
        <f>COUNT(D170:D181)*2</f>
        <v>4</v>
      </c>
    </row>
    <row r="170" spans="1:16" ht="66.75" hidden="1" customHeight="1">
      <c r="A170" s="36" t="s">
        <v>259</v>
      </c>
      <c r="B170" s="40" t="s">
        <v>260</v>
      </c>
      <c r="C170" s="280"/>
      <c r="D170" s="244"/>
      <c r="E170" s="244"/>
      <c r="F170" s="40"/>
      <c r="G170" s="244"/>
      <c r="H170" s="379"/>
      <c r="I170" s="124"/>
      <c r="J170" s="124"/>
      <c r="K170" s="124"/>
      <c r="L170" s="1"/>
      <c r="M170" s="1"/>
      <c r="N170" s="1"/>
      <c r="O170" s="1"/>
      <c r="P170" s="1"/>
    </row>
    <row r="171" spans="1:16" ht="60" hidden="1" customHeight="1">
      <c r="A171" s="36" t="s">
        <v>261</v>
      </c>
      <c r="B171" s="40" t="s">
        <v>262</v>
      </c>
      <c r="C171" s="280"/>
      <c r="D171" s="244"/>
      <c r="E171" s="244"/>
      <c r="F171" s="40"/>
      <c r="G171" s="244"/>
      <c r="H171" s="124"/>
      <c r="I171" s="124"/>
      <c r="J171" s="124"/>
      <c r="K171" s="124"/>
      <c r="L171" s="1"/>
      <c r="M171" s="1"/>
      <c r="N171" s="1"/>
      <c r="O171" s="1"/>
      <c r="P171" s="1"/>
    </row>
    <row r="172" spans="1:16" ht="45.75" hidden="1" customHeight="1">
      <c r="A172" s="36" t="s">
        <v>263</v>
      </c>
      <c r="B172" s="40" t="s">
        <v>264</v>
      </c>
      <c r="C172" s="280"/>
      <c r="D172" s="244"/>
      <c r="E172" s="244"/>
      <c r="F172" s="40"/>
      <c r="G172" s="244"/>
      <c r="H172" s="124"/>
      <c r="I172" s="124"/>
      <c r="J172" s="124"/>
      <c r="K172" s="124"/>
      <c r="L172" s="1"/>
      <c r="M172" s="1"/>
      <c r="N172" s="1"/>
      <c r="O172" s="1"/>
      <c r="P172" s="1"/>
    </row>
    <row r="173" spans="1:16" ht="48.75" hidden="1" customHeight="1">
      <c r="A173" s="36" t="s">
        <v>265</v>
      </c>
      <c r="B173" s="40" t="s">
        <v>266</v>
      </c>
      <c r="C173" s="280"/>
      <c r="D173" s="40"/>
      <c r="E173" s="244"/>
      <c r="F173" s="40"/>
      <c r="G173" s="244"/>
      <c r="H173" s="124"/>
      <c r="I173" s="124"/>
      <c r="J173" s="124"/>
      <c r="K173" s="124"/>
      <c r="L173" s="1"/>
      <c r="M173" s="1"/>
      <c r="N173" s="1"/>
      <c r="O173" s="1"/>
      <c r="P173" s="1"/>
    </row>
    <row r="174" spans="1:16" ht="44.25" hidden="1" customHeight="1">
      <c r="A174" s="36" t="s">
        <v>267</v>
      </c>
      <c r="B174" s="40" t="s">
        <v>268</v>
      </c>
      <c r="C174" s="280"/>
      <c r="D174" s="244"/>
      <c r="E174" s="244"/>
      <c r="F174" s="40"/>
      <c r="G174" s="244"/>
      <c r="H174" s="124"/>
      <c r="I174" s="124"/>
      <c r="J174" s="124"/>
      <c r="K174" s="124"/>
      <c r="L174" s="1"/>
      <c r="M174" s="1"/>
      <c r="N174" s="1"/>
      <c r="O174" s="1"/>
      <c r="P174" s="1"/>
    </row>
    <row r="175" spans="1:16" ht="36.75" hidden="1" customHeight="1">
      <c r="A175" s="36" t="s">
        <v>269</v>
      </c>
      <c r="B175" s="40" t="s">
        <v>270</v>
      </c>
      <c r="C175" s="280"/>
      <c r="D175" s="244"/>
      <c r="E175" s="244"/>
      <c r="F175" s="40"/>
      <c r="G175" s="244"/>
      <c r="H175" s="124"/>
      <c r="I175" s="124"/>
      <c r="J175" s="124"/>
      <c r="K175" s="124"/>
      <c r="L175" s="1"/>
      <c r="M175" s="1"/>
      <c r="N175" s="1"/>
      <c r="O175" s="1"/>
      <c r="P175" s="1"/>
    </row>
    <row r="176" spans="1:16" ht="29.25" hidden="1" customHeight="1">
      <c r="A176" s="36" t="s">
        <v>271</v>
      </c>
      <c r="B176" s="40" t="s">
        <v>272</v>
      </c>
      <c r="C176" s="280"/>
      <c r="D176" s="244"/>
      <c r="E176" s="244"/>
      <c r="F176" s="40"/>
      <c r="G176" s="244"/>
      <c r="H176" s="124"/>
      <c r="I176" s="124"/>
      <c r="J176" s="124"/>
      <c r="K176" s="124"/>
      <c r="L176" s="1"/>
      <c r="M176" s="1"/>
      <c r="N176" s="1"/>
      <c r="O176" s="1"/>
      <c r="P176" s="1"/>
    </row>
    <row r="177" spans="1:16" ht="69" hidden="1" customHeight="1">
      <c r="A177" s="36" t="s">
        <v>273</v>
      </c>
      <c r="B177" s="40" t="s">
        <v>274</v>
      </c>
      <c r="C177" s="280"/>
      <c r="D177" s="244"/>
      <c r="E177" s="244"/>
      <c r="F177" s="40"/>
      <c r="G177" s="244"/>
      <c r="H177" s="124"/>
      <c r="I177" s="124"/>
      <c r="J177" s="124"/>
      <c r="K177" s="124"/>
      <c r="L177" s="1"/>
      <c r="M177" s="1"/>
      <c r="N177" s="1"/>
      <c r="O177" s="1"/>
      <c r="P177" s="1"/>
    </row>
    <row r="178" spans="1:16" s="26" customFormat="1" ht="138" customHeight="1">
      <c r="A178" s="19" t="s">
        <v>275</v>
      </c>
      <c r="B178" s="77" t="s">
        <v>276</v>
      </c>
      <c r="C178" s="338" t="s">
        <v>2116</v>
      </c>
      <c r="D178" s="421">
        <v>2</v>
      </c>
      <c r="E178" s="343" t="s">
        <v>793</v>
      </c>
      <c r="F178" s="338" t="s">
        <v>2414</v>
      </c>
      <c r="G178" s="460"/>
      <c r="H178" s="33"/>
      <c r="I178" s="33"/>
      <c r="J178" s="33"/>
      <c r="K178" s="33"/>
      <c r="L178" s="33"/>
      <c r="M178" s="33"/>
      <c r="N178" s="33"/>
      <c r="O178" s="33"/>
      <c r="P178" s="33"/>
    </row>
    <row r="179" spans="1:16" ht="118.5" customHeight="1">
      <c r="A179" s="19"/>
      <c r="B179" s="77"/>
      <c r="C179" s="338" t="s">
        <v>2117</v>
      </c>
      <c r="D179" s="421">
        <v>2</v>
      </c>
      <c r="E179" s="343" t="s">
        <v>793</v>
      </c>
      <c r="F179" s="338" t="s">
        <v>2414</v>
      </c>
      <c r="G179" s="461"/>
      <c r="J179" s="395"/>
      <c r="K179" s="396"/>
      <c r="M179" s="395"/>
    </row>
    <row r="180" spans="1:16" ht="56.25" hidden="1" customHeight="1">
      <c r="A180" s="36" t="s">
        <v>277</v>
      </c>
      <c r="B180" s="40" t="s">
        <v>278</v>
      </c>
      <c r="C180" s="280"/>
      <c r="D180" s="244"/>
      <c r="E180" s="244"/>
      <c r="F180" s="40"/>
      <c r="G180" s="244"/>
      <c r="H180" s="124"/>
      <c r="I180" s="124"/>
      <c r="J180" s="124"/>
      <c r="K180" s="124"/>
      <c r="L180" s="1"/>
      <c r="M180" s="1"/>
      <c r="N180" s="1"/>
      <c r="O180" s="1"/>
      <c r="P180" s="1"/>
    </row>
    <row r="181" spans="1:16" ht="42.75" hidden="1" customHeight="1">
      <c r="A181" s="36" t="s">
        <v>279</v>
      </c>
      <c r="B181" s="40" t="s">
        <v>280</v>
      </c>
      <c r="C181" s="280"/>
      <c r="D181" s="244"/>
      <c r="E181" s="244"/>
      <c r="F181" s="40"/>
      <c r="G181" s="244"/>
      <c r="H181" s="124"/>
      <c r="I181" s="124"/>
      <c r="J181" s="124"/>
      <c r="K181" s="124"/>
      <c r="L181" s="1"/>
      <c r="M181" s="1"/>
      <c r="N181" s="1"/>
      <c r="O181" s="1"/>
      <c r="P181" s="1"/>
    </row>
    <row r="182" spans="1:16" ht="19">
      <c r="A182" s="19"/>
      <c r="B182" s="654" t="s">
        <v>281</v>
      </c>
      <c r="C182" s="649"/>
      <c r="D182" s="650"/>
      <c r="E182" s="653"/>
      <c r="F182" s="649"/>
      <c r="G182" s="649"/>
      <c r="H182" s="13">
        <f>H183+H205+H212+H216+H229+H248+H266</f>
        <v>162</v>
      </c>
      <c r="I182" s="17">
        <f>I183+I205+I212+I216+I229+I248+I266</f>
        <v>162</v>
      </c>
    </row>
    <row r="183" spans="1:16" ht="40.25" customHeight="1">
      <c r="A183" s="19" t="s">
        <v>282</v>
      </c>
      <c r="B183" s="652" t="s">
        <v>283</v>
      </c>
      <c r="C183" s="649"/>
      <c r="D183" s="650"/>
      <c r="E183" s="653"/>
      <c r="F183" s="649"/>
      <c r="G183" s="649"/>
      <c r="H183" s="13">
        <f>SUM(D184:D204)</f>
        <v>40</v>
      </c>
      <c r="I183" s="17">
        <f>COUNT(D184:D204)*2</f>
        <v>40</v>
      </c>
    </row>
    <row r="184" spans="1:16" ht="48">
      <c r="A184" s="19" t="s">
        <v>284</v>
      </c>
      <c r="B184" s="55" t="s">
        <v>285</v>
      </c>
      <c r="C184" s="77" t="s">
        <v>2118</v>
      </c>
      <c r="D184" s="421">
        <v>2</v>
      </c>
      <c r="E184" s="339" t="s">
        <v>168</v>
      </c>
      <c r="F184" s="24" t="s">
        <v>2119</v>
      </c>
      <c r="G184" s="25"/>
      <c r="H184" s="13"/>
    </row>
    <row r="185" spans="1:16" ht="128" customHeight="1">
      <c r="A185" s="19"/>
      <c r="B185" s="55"/>
      <c r="C185" s="77" t="s">
        <v>286</v>
      </c>
      <c r="D185" s="421">
        <v>2</v>
      </c>
      <c r="E185" s="339" t="s">
        <v>168</v>
      </c>
      <c r="F185" s="281" t="s">
        <v>2793</v>
      </c>
      <c r="G185" s="25"/>
      <c r="H185" s="32"/>
    </row>
    <row r="186" spans="1:16" ht="70" customHeight="1">
      <c r="A186" s="19" t="s">
        <v>287</v>
      </c>
      <c r="B186" s="57" t="s">
        <v>288</v>
      </c>
      <c r="C186" s="77" t="s">
        <v>289</v>
      </c>
      <c r="D186" s="421">
        <v>2</v>
      </c>
      <c r="E186" s="339" t="s">
        <v>168</v>
      </c>
      <c r="F186" s="40" t="s">
        <v>2120</v>
      </c>
      <c r="G186" s="25"/>
      <c r="H186" s="13"/>
    </row>
    <row r="187" spans="1:16" ht="50" customHeight="1">
      <c r="A187" s="19"/>
      <c r="B187" s="57"/>
      <c r="C187" s="77" t="s">
        <v>2121</v>
      </c>
      <c r="D187" s="421">
        <v>2</v>
      </c>
      <c r="E187" s="339" t="s">
        <v>168</v>
      </c>
      <c r="F187" s="56" t="s">
        <v>2122</v>
      </c>
      <c r="G187" s="25"/>
      <c r="H187" s="32"/>
    </row>
    <row r="188" spans="1:16" ht="32">
      <c r="A188" s="19"/>
      <c r="B188" s="57"/>
      <c r="C188" s="77" t="s">
        <v>2123</v>
      </c>
      <c r="D188" s="421">
        <v>2</v>
      </c>
      <c r="E188" s="339" t="s">
        <v>168</v>
      </c>
      <c r="F188" s="40" t="s">
        <v>2124</v>
      </c>
      <c r="G188" s="25"/>
      <c r="H188" s="13"/>
    </row>
    <row r="189" spans="1:16" ht="80">
      <c r="A189" s="19"/>
      <c r="B189" s="57"/>
      <c r="C189" s="77" t="s">
        <v>290</v>
      </c>
      <c r="D189" s="421">
        <v>2</v>
      </c>
      <c r="E189" s="339" t="s">
        <v>168</v>
      </c>
      <c r="F189" s="40" t="s">
        <v>2125</v>
      </c>
      <c r="G189" s="25"/>
      <c r="H189" s="13"/>
    </row>
    <row r="190" spans="1:16" ht="34">
      <c r="A190" s="19" t="s">
        <v>291</v>
      </c>
      <c r="B190" s="55" t="s">
        <v>292</v>
      </c>
      <c r="C190" s="77" t="s">
        <v>2126</v>
      </c>
      <c r="D190" s="421">
        <v>2</v>
      </c>
      <c r="E190" s="339" t="s">
        <v>168</v>
      </c>
      <c r="F190" s="77" t="s">
        <v>2127</v>
      </c>
      <c r="G190" s="25"/>
      <c r="H190" s="13"/>
    </row>
    <row r="191" spans="1:16" ht="48">
      <c r="A191" s="19"/>
      <c r="B191" s="55"/>
      <c r="C191" s="77" t="s">
        <v>2471</v>
      </c>
      <c r="D191" s="421">
        <v>2</v>
      </c>
      <c r="E191" s="339" t="s">
        <v>168</v>
      </c>
      <c r="F191" s="40" t="s">
        <v>2472</v>
      </c>
      <c r="G191" s="25"/>
      <c r="H191" s="13"/>
    </row>
    <row r="192" spans="1:16" ht="32">
      <c r="A192" s="19"/>
      <c r="B192" s="55"/>
      <c r="C192" s="282" t="s">
        <v>293</v>
      </c>
      <c r="D192" s="421">
        <v>2</v>
      </c>
      <c r="E192" s="339" t="s">
        <v>168</v>
      </c>
      <c r="F192" s="154" t="s">
        <v>2128</v>
      </c>
      <c r="G192" s="407"/>
      <c r="H192" s="13"/>
    </row>
    <row r="193" spans="1:16" ht="32">
      <c r="A193" s="19"/>
      <c r="B193" s="55"/>
      <c r="C193" s="282" t="s">
        <v>2794</v>
      </c>
      <c r="D193" s="421">
        <v>2</v>
      </c>
      <c r="E193" s="339" t="s">
        <v>168</v>
      </c>
      <c r="F193" s="154" t="s">
        <v>2795</v>
      </c>
      <c r="G193" s="25"/>
      <c r="H193" s="13"/>
    </row>
    <row r="194" spans="1:16" ht="32">
      <c r="A194" s="19"/>
      <c r="B194" s="55"/>
      <c r="C194" s="59" t="s">
        <v>2129</v>
      </c>
      <c r="D194" s="421">
        <v>2</v>
      </c>
      <c r="E194" s="339" t="s">
        <v>168</v>
      </c>
      <c r="F194" s="77"/>
      <c r="G194" s="25"/>
      <c r="H194" s="13"/>
    </row>
    <row r="195" spans="1:16" ht="34" customHeight="1">
      <c r="A195" s="19"/>
      <c r="B195" s="20"/>
      <c r="C195" s="77" t="s">
        <v>294</v>
      </c>
      <c r="D195" s="421">
        <v>2</v>
      </c>
      <c r="E195" s="339" t="s">
        <v>168</v>
      </c>
      <c r="F195" s="40"/>
      <c r="G195" s="25"/>
      <c r="H195" s="13"/>
    </row>
    <row r="196" spans="1:16" ht="32">
      <c r="A196" s="19"/>
      <c r="B196" s="20"/>
      <c r="C196" s="60" t="s">
        <v>295</v>
      </c>
      <c r="D196" s="421">
        <v>2</v>
      </c>
      <c r="E196" s="339" t="s">
        <v>168</v>
      </c>
      <c r="F196" s="60"/>
      <c r="G196" s="25"/>
      <c r="H196" s="13"/>
    </row>
    <row r="197" spans="1:16" ht="32">
      <c r="A197" s="19"/>
      <c r="B197" s="20"/>
      <c r="C197" s="24" t="s">
        <v>2469</v>
      </c>
      <c r="D197" s="421">
        <v>2</v>
      </c>
      <c r="E197" s="339" t="s">
        <v>168</v>
      </c>
      <c r="F197" s="24" t="s">
        <v>2470</v>
      </c>
      <c r="G197" s="25"/>
      <c r="H197" s="13"/>
    </row>
    <row r="198" spans="1:16" ht="48">
      <c r="A198" s="19"/>
      <c r="B198" s="20"/>
      <c r="C198" s="24" t="s">
        <v>2130</v>
      </c>
      <c r="D198" s="421">
        <v>2</v>
      </c>
      <c r="E198" s="339" t="s">
        <v>168</v>
      </c>
      <c r="F198" s="24" t="s">
        <v>3368</v>
      </c>
      <c r="G198" s="25"/>
      <c r="H198" s="13"/>
    </row>
    <row r="199" spans="1:16" ht="16">
      <c r="A199" s="19"/>
      <c r="B199" s="20"/>
      <c r="C199" s="59" t="s">
        <v>296</v>
      </c>
      <c r="D199" s="421">
        <v>2</v>
      </c>
      <c r="E199" s="339" t="s">
        <v>168</v>
      </c>
      <c r="F199" s="24" t="s">
        <v>2796</v>
      </c>
      <c r="G199" s="25"/>
      <c r="H199" s="13"/>
    </row>
    <row r="200" spans="1:16" ht="51">
      <c r="A200" s="19" t="s">
        <v>297</v>
      </c>
      <c r="B200" s="20" t="s">
        <v>298</v>
      </c>
      <c r="C200" s="77" t="s">
        <v>299</v>
      </c>
      <c r="D200" s="421">
        <v>2</v>
      </c>
      <c r="E200" s="339" t="s">
        <v>168</v>
      </c>
      <c r="F200" s="24" t="s">
        <v>2131</v>
      </c>
      <c r="G200" s="25"/>
      <c r="H200" s="13"/>
    </row>
    <row r="201" spans="1:16" ht="51">
      <c r="A201" s="19" t="s">
        <v>300</v>
      </c>
      <c r="B201" s="20" t="s">
        <v>301</v>
      </c>
      <c r="C201" s="77" t="s">
        <v>2132</v>
      </c>
      <c r="D201" s="421">
        <v>2</v>
      </c>
      <c r="E201" s="339" t="s">
        <v>168</v>
      </c>
      <c r="F201" s="24" t="s">
        <v>1918</v>
      </c>
      <c r="G201" s="25"/>
      <c r="H201" s="13"/>
    </row>
    <row r="202" spans="1:16" ht="79.5" hidden="1" customHeight="1">
      <c r="A202" s="36" t="s">
        <v>303</v>
      </c>
      <c r="B202" s="20" t="s">
        <v>304</v>
      </c>
      <c r="C202" s="77"/>
      <c r="D202" s="45"/>
      <c r="E202" s="35"/>
      <c r="F202" s="77"/>
      <c r="G202" s="25"/>
      <c r="H202" s="378"/>
      <c r="I202" s="124"/>
      <c r="J202" s="124"/>
      <c r="K202" s="124"/>
      <c r="L202" s="1"/>
      <c r="M202" s="1"/>
      <c r="N202" s="1"/>
      <c r="O202" s="1"/>
      <c r="P202" s="1"/>
    </row>
    <row r="203" spans="1:16" ht="139.5" customHeight="1">
      <c r="A203" s="19" t="s">
        <v>305</v>
      </c>
      <c r="B203" s="55" t="s">
        <v>306</v>
      </c>
      <c r="C203" s="77" t="s">
        <v>307</v>
      </c>
      <c r="D203" s="421">
        <v>2</v>
      </c>
      <c r="E203" s="340" t="s">
        <v>168</v>
      </c>
      <c r="F203" s="77" t="s">
        <v>2133</v>
      </c>
      <c r="G203" s="25"/>
      <c r="H203" s="13"/>
    </row>
    <row r="204" spans="1:16" ht="80">
      <c r="A204" s="19"/>
      <c r="B204" s="20"/>
      <c r="C204" s="77" t="s">
        <v>2134</v>
      </c>
      <c r="D204" s="421">
        <v>2</v>
      </c>
      <c r="E204" s="340" t="s">
        <v>168</v>
      </c>
      <c r="F204" s="77" t="s">
        <v>2135</v>
      </c>
      <c r="G204" s="462"/>
      <c r="H204" s="13"/>
    </row>
    <row r="205" spans="1:16" ht="40.25" customHeight="1">
      <c r="A205" s="19" t="s">
        <v>308</v>
      </c>
      <c r="B205" s="648" t="s">
        <v>309</v>
      </c>
      <c r="C205" s="649"/>
      <c r="D205" s="650"/>
      <c r="E205" s="653"/>
      <c r="F205" s="649"/>
      <c r="G205" s="649"/>
      <c r="H205" s="13">
        <f>SUM(D206:D211)</f>
        <v>10</v>
      </c>
      <c r="I205" s="17">
        <f>COUNT(D206:D211)*2</f>
        <v>10</v>
      </c>
    </row>
    <row r="206" spans="1:16" ht="64">
      <c r="A206" s="19" t="s">
        <v>310</v>
      </c>
      <c r="B206" s="64" t="s">
        <v>311</v>
      </c>
      <c r="C206" s="38" t="s">
        <v>312</v>
      </c>
      <c r="D206" s="423">
        <v>2</v>
      </c>
      <c r="E206" s="339" t="s">
        <v>168</v>
      </c>
      <c r="F206" s="38" t="s">
        <v>2797</v>
      </c>
      <c r="G206" s="25"/>
      <c r="H206" s="13"/>
    </row>
    <row r="207" spans="1:16" ht="51" hidden="1">
      <c r="A207" s="36" t="s">
        <v>313</v>
      </c>
      <c r="B207" s="57" t="s">
        <v>314</v>
      </c>
      <c r="C207" s="34"/>
      <c r="D207" s="34"/>
      <c r="E207" s="35"/>
      <c r="F207" s="24"/>
      <c r="G207" s="34"/>
      <c r="H207" s="124"/>
      <c r="I207" s="124"/>
      <c r="J207" s="124"/>
      <c r="K207" s="124"/>
      <c r="L207" s="1"/>
      <c r="M207" s="1"/>
      <c r="N207" s="1"/>
      <c r="O207" s="1"/>
      <c r="P207" s="1"/>
    </row>
    <row r="208" spans="1:16" ht="105" customHeight="1">
      <c r="A208" s="19" t="s">
        <v>315</v>
      </c>
      <c r="B208" s="55" t="s">
        <v>316</v>
      </c>
      <c r="C208" s="250" t="s">
        <v>317</v>
      </c>
      <c r="D208" s="423">
        <v>2</v>
      </c>
      <c r="E208" s="339" t="s">
        <v>168</v>
      </c>
      <c r="F208" s="24" t="s">
        <v>2672</v>
      </c>
      <c r="G208" s="25"/>
      <c r="H208" s="13"/>
    </row>
    <row r="209" spans="1:10" ht="64.5" customHeight="1">
      <c r="A209" s="19" t="s">
        <v>318</v>
      </c>
      <c r="B209" s="37" t="s">
        <v>319</v>
      </c>
      <c r="C209" s="77" t="s">
        <v>2136</v>
      </c>
      <c r="D209" s="423">
        <v>2</v>
      </c>
      <c r="E209" s="339" t="s">
        <v>168</v>
      </c>
      <c r="F209" s="34"/>
      <c r="G209" s="25"/>
      <c r="H209" s="13"/>
    </row>
    <row r="210" spans="1:10" ht="64.5" customHeight="1">
      <c r="A210" s="19"/>
      <c r="B210" s="37"/>
      <c r="C210" s="77" t="s">
        <v>2673</v>
      </c>
      <c r="D210" s="423">
        <v>2</v>
      </c>
      <c r="E210" s="339" t="s">
        <v>168</v>
      </c>
      <c r="F210" s="24" t="s">
        <v>2137</v>
      </c>
      <c r="G210" s="25"/>
      <c r="H210" s="13"/>
    </row>
    <row r="211" spans="1:10" ht="32">
      <c r="A211" s="19"/>
      <c r="B211" s="34"/>
      <c r="C211" s="24" t="s">
        <v>320</v>
      </c>
      <c r="D211" s="423">
        <v>2</v>
      </c>
      <c r="E211" s="339" t="s">
        <v>168</v>
      </c>
      <c r="F211" s="34"/>
      <c r="G211" s="25"/>
      <c r="H211" s="13"/>
    </row>
    <row r="212" spans="1:10" ht="40.25" customHeight="1">
      <c r="A212" s="19" t="s">
        <v>321</v>
      </c>
      <c r="B212" s="648" t="s">
        <v>322</v>
      </c>
      <c r="C212" s="649"/>
      <c r="D212" s="650"/>
      <c r="E212" s="653"/>
      <c r="F212" s="649"/>
      <c r="G212" s="649"/>
      <c r="H212" s="13">
        <f>SUM(D213:D215)</f>
        <v>6</v>
      </c>
      <c r="I212" s="17">
        <f>COUNT(D213:D215)*2</f>
        <v>6</v>
      </c>
    </row>
    <row r="213" spans="1:10" ht="91" customHeight="1">
      <c r="A213" s="19" t="s">
        <v>323</v>
      </c>
      <c r="B213" s="64" t="s">
        <v>324</v>
      </c>
      <c r="C213" s="38" t="s">
        <v>325</v>
      </c>
      <c r="D213" s="466">
        <v>2</v>
      </c>
      <c r="E213" s="339" t="s">
        <v>168</v>
      </c>
      <c r="F213" s="24" t="s">
        <v>2138</v>
      </c>
      <c r="G213" s="25"/>
      <c r="H213" s="13"/>
    </row>
    <row r="214" spans="1:10" ht="64" customHeight="1">
      <c r="A214" s="19" t="s">
        <v>327</v>
      </c>
      <c r="B214" s="68" t="s">
        <v>328</v>
      </c>
      <c r="C214" s="38" t="s">
        <v>329</v>
      </c>
      <c r="D214" s="466">
        <v>2</v>
      </c>
      <c r="E214" s="339" t="s">
        <v>168</v>
      </c>
      <c r="F214" s="24" t="s">
        <v>2139</v>
      </c>
      <c r="G214" s="25"/>
      <c r="H214" s="13"/>
    </row>
    <row r="215" spans="1:10" ht="62" customHeight="1">
      <c r="A215" s="19" t="s">
        <v>331</v>
      </c>
      <c r="B215" s="64" t="s">
        <v>332</v>
      </c>
      <c r="C215" s="38" t="s">
        <v>333</v>
      </c>
      <c r="D215" s="466">
        <v>2</v>
      </c>
      <c r="E215" s="339" t="s">
        <v>81</v>
      </c>
      <c r="F215" s="24" t="s">
        <v>334</v>
      </c>
      <c r="G215" s="25"/>
      <c r="H215" s="13"/>
    </row>
    <row r="216" spans="1:10" ht="40.25" customHeight="1">
      <c r="A216" s="19" t="s">
        <v>335</v>
      </c>
      <c r="B216" s="652" t="s">
        <v>336</v>
      </c>
      <c r="C216" s="649"/>
      <c r="D216" s="650"/>
      <c r="E216" s="653"/>
      <c r="F216" s="649"/>
      <c r="G216" s="649"/>
      <c r="H216" s="13">
        <f>SUM(D217:D228)</f>
        <v>24</v>
      </c>
      <c r="I216" s="17">
        <f>COUNT(D217:D228)*2</f>
        <v>24</v>
      </c>
    </row>
    <row r="217" spans="1:10" ht="64">
      <c r="A217" s="19" t="s">
        <v>337</v>
      </c>
      <c r="B217" s="70" t="s">
        <v>338</v>
      </c>
      <c r="C217" s="77" t="s">
        <v>2140</v>
      </c>
      <c r="D217" s="421">
        <v>2</v>
      </c>
      <c r="E217" s="339" t="s">
        <v>339</v>
      </c>
      <c r="F217" s="77" t="s">
        <v>2141</v>
      </c>
      <c r="G217" s="25"/>
      <c r="H217" s="13"/>
      <c r="J217" s="397"/>
    </row>
    <row r="218" spans="1:10" ht="49" customHeight="1">
      <c r="A218" s="19" t="s">
        <v>340</v>
      </c>
      <c r="B218" s="70" t="s">
        <v>341</v>
      </c>
      <c r="C218" s="77" t="s">
        <v>2142</v>
      </c>
      <c r="D218" s="421">
        <v>2</v>
      </c>
      <c r="E218" s="339" t="s">
        <v>339</v>
      </c>
      <c r="F218" s="77" t="s">
        <v>2143</v>
      </c>
      <c r="G218" s="25"/>
      <c r="H218" s="13"/>
    </row>
    <row r="219" spans="1:10" ht="32">
      <c r="A219" s="19"/>
      <c r="B219" s="70"/>
      <c r="C219" s="77" t="s">
        <v>2674</v>
      </c>
      <c r="D219" s="421">
        <v>2</v>
      </c>
      <c r="E219" s="339" t="s">
        <v>339</v>
      </c>
      <c r="F219" s="77" t="s">
        <v>2675</v>
      </c>
      <c r="G219" s="25"/>
      <c r="H219" s="13"/>
    </row>
    <row r="220" spans="1:10" ht="64">
      <c r="A220" s="19" t="s">
        <v>342</v>
      </c>
      <c r="B220" s="70" t="s">
        <v>343</v>
      </c>
      <c r="C220" s="77" t="s">
        <v>344</v>
      </c>
      <c r="D220" s="421">
        <v>2</v>
      </c>
      <c r="E220" s="339" t="s">
        <v>345</v>
      </c>
      <c r="F220" s="77" t="s">
        <v>2144</v>
      </c>
      <c r="G220" s="25"/>
      <c r="H220" s="13"/>
    </row>
    <row r="221" spans="1:10" ht="120" customHeight="1">
      <c r="A221" s="19" t="s">
        <v>346</v>
      </c>
      <c r="B221" s="70" t="s">
        <v>347</v>
      </c>
      <c r="C221" s="77" t="s">
        <v>2145</v>
      </c>
      <c r="D221" s="421">
        <v>2</v>
      </c>
      <c r="E221" s="339" t="s">
        <v>326</v>
      </c>
      <c r="F221" s="24" t="s">
        <v>2798</v>
      </c>
      <c r="G221" s="25"/>
      <c r="H221" s="13"/>
    </row>
    <row r="222" spans="1:10" ht="38.25" customHeight="1">
      <c r="A222" s="19"/>
      <c r="B222" s="70"/>
      <c r="C222" s="77" t="s">
        <v>2146</v>
      </c>
      <c r="D222" s="421">
        <v>2</v>
      </c>
      <c r="E222" s="339" t="s">
        <v>122</v>
      </c>
      <c r="F222" s="24" t="s">
        <v>2147</v>
      </c>
      <c r="G222" s="25"/>
      <c r="H222" s="13"/>
    </row>
    <row r="223" spans="1:10" ht="89" customHeight="1">
      <c r="A223" s="19"/>
      <c r="B223" s="70"/>
      <c r="C223" s="77" t="s">
        <v>2148</v>
      </c>
      <c r="D223" s="421">
        <v>2</v>
      </c>
      <c r="E223" s="339" t="s">
        <v>122</v>
      </c>
      <c r="F223" s="24" t="s">
        <v>3369</v>
      </c>
      <c r="G223" s="25"/>
      <c r="H223" s="13"/>
    </row>
    <row r="224" spans="1:10" ht="138" customHeight="1">
      <c r="A224" s="19"/>
      <c r="B224" s="70"/>
      <c r="C224" s="77" t="s">
        <v>2799</v>
      </c>
      <c r="D224" s="421">
        <v>2</v>
      </c>
      <c r="E224" s="339" t="s">
        <v>122</v>
      </c>
      <c r="F224" s="24" t="s">
        <v>2800</v>
      </c>
      <c r="G224" s="25"/>
      <c r="H224" s="13"/>
    </row>
    <row r="225" spans="1:9" ht="112.5" customHeight="1">
      <c r="A225" s="19"/>
      <c r="B225" s="70"/>
      <c r="C225" s="77" t="s">
        <v>348</v>
      </c>
      <c r="D225" s="421">
        <v>2</v>
      </c>
      <c r="E225" s="339" t="s">
        <v>122</v>
      </c>
      <c r="F225" s="24" t="s">
        <v>2801</v>
      </c>
      <c r="G225" s="25"/>
      <c r="H225" s="13"/>
    </row>
    <row r="226" spans="1:9" ht="279" customHeight="1">
      <c r="A226" s="19"/>
      <c r="B226" s="70"/>
      <c r="C226" s="77" t="s">
        <v>2149</v>
      </c>
      <c r="D226" s="421">
        <v>2</v>
      </c>
      <c r="E226" s="339" t="s">
        <v>122</v>
      </c>
      <c r="F226" s="24" t="s">
        <v>2150</v>
      </c>
      <c r="G226" s="25"/>
      <c r="H226" s="13"/>
    </row>
    <row r="227" spans="1:9" ht="34">
      <c r="A227" s="19" t="s">
        <v>349</v>
      </c>
      <c r="B227" s="70" t="s">
        <v>350</v>
      </c>
      <c r="C227" s="59" t="s">
        <v>2802</v>
      </c>
      <c r="D227" s="421">
        <v>2</v>
      </c>
      <c r="E227" s="339" t="s">
        <v>122</v>
      </c>
      <c r="F227" s="24" t="s">
        <v>2415</v>
      </c>
      <c r="G227" s="25"/>
      <c r="H227" s="13"/>
    </row>
    <row r="228" spans="1:9" ht="32">
      <c r="A228" s="19"/>
      <c r="B228" s="70"/>
      <c r="C228" s="77" t="s">
        <v>351</v>
      </c>
      <c r="D228" s="421">
        <v>2</v>
      </c>
      <c r="E228" s="339" t="s">
        <v>122</v>
      </c>
      <c r="F228" s="24" t="s">
        <v>2415</v>
      </c>
      <c r="G228" s="25"/>
      <c r="H228" s="13"/>
    </row>
    <row r="229" spans="1:9" ht="40.25" customHeight="1">
      <c r="A229" s="19" t="s">
        <v>352</v>
      </c>
      <c r="B229" s="667" t="s">
        <v>353</v>
      </c>
      <c r="C229" s="668"/>
      <c r="D229" s="669"/>
      <c r="E229" s="670"/>
      <c r="F229" s="668"/>
      <c r="G229" s="671"/>
      <c r="H229" s="13">
        <f>SUM(D230:D247)</f>
        <v>36</v>
      </c>
      <c r="I229" s="17">
        <f>COUNT(D230:D247)*2</f>
        <v>36</v>
      </c>
    </row>
    <row r="230" spans="1:9" ht="34">
      <c r="A230" s="19" t="s">
        <v>354</v>
      </c>
      <c r="B230" s="70" t="s">
        <v>355</v>
      </c>
      <c r="C230" s="154" t="s">
        <v>356</v>
      </c>
      <c r="D230" s="421">
        <v>2</v>
      </c>
      <c r="E230" s="339" t="s">
        <v>357</v>
      </c>
      <c r="F230" s="154" t="s">
        <v>358</v>
      </c>
      <c r="G230" s="25"/>
      <c r="H230" s="13"/>
    </row>
    <row r="231" spans="1:9" ht="32">
      <c r="A231" s="19"/>
      <c r="B231" s="70"/>
      <c r="C231" s="154" t="s">
        <v>2151</v>
      </c>
      <c r="D231" s="421">
        <v>2</v>
      </c>
      <c r="E231" s="339" t="s">
        <v>339</v>
      </c>
      <c r="F231" s="283" t="s">
        <v>2152</v>
      </c>
      <c r="G231" s="25"/>
      <c r="H231" s="13"/>
    </row>
    <row r="232" spans="1:9" ht="16">
      <c r="A232" s="19"/>
      <c r="B232" s="70"/>
      <c r="C232" s="244" t="s">
        <v>2153</v>
      </c>
      <c r="D232" s="421">
        <v>2</v>
      </c>
      <c r="E232" s="339" t="s">
        <v>339</v>
      </c>
      <c r="F232" s="244" t="s">
        <v>2152</v>
      </c>
      <c r="G232" s="25"/>
      <c r="H232" s="13"/>
    </row>
    <row r="233" spans="1:9" ht="16">
      <c r="A233" s="19"/>
      <c r="B233" s="70"/>
      <c r="C233" s="244" t="s">
        <v>2154</v>
      </c>
      <c r="D233" s="421">
        <v>2</v>
      </c>
      <c r="E233" s="339" t="s">
        <v>339</v>
      </c>
      <c r="F233" s="244" t="s">
        <v>2152</v>
      </c>
      <c r="G233" s="25"/>
      <c r="H233" s="13"/>
    </row>
    <row r="234" spans="1:9" ht="16">
      <c r="A234" s="19"/>
      <c r="B234" s="70"/>
      <c r="C234" s="244" t="s">
        <v>1640</v>
      </c>
      <c r="D234" s="421">
        <v>2</v>
      </c>
      <c r="E234" s="339" t="s">
        <v>339</v>
      </c>
      <c r="F234" s="244" t="s">
        <v>2152</v>
      </c>
      <c r="G234" s="25"/>
      <c r="H234" s="13"/>
    </row>
    <row r="235" spans="1:9" ht="16">
      <c r="A235" s="19"/>
      <c r="B235" s="70"/>
      <c r="C235" s="244" t="s">
        <v>2155</v>
      </c>
      <c r="D235" s="421">
        <v>2</v>
      </c>
      <c r="E235" s="339" t="s">
        <v>339</v>
      </c>
      <c r="F235" s="244" t="s">
        <v>2152</v>
      </c>
      <c r="G235" s="25"/>
      <c r="H235" s="13"/>
    </row>
    <row r="236" spans="1:9" ht="16">
      <c r="A236" s="19"/>
      <c r="B236" s="70"/>
      <c r="C236" s="40" t="s">
        <v>2156</v>
      </c>
      <c r="D236" s="421">
        <v>2</v>
      </c>
      <c r="E236" s="339" t="s">
        <v>339</v>
      </c>
      <c r="F236" s="244" t="s">
        <v>2152</v>
      </c>
      <c r="G236" s="25"/>
      <c r="H236" s="13"/>
    </row>
    <row r="237" spans="1:9" ht="16">
      <c r="A237" s="19"/>
      <c r="B237" s="70"/>
      <c r="C237" s="244" t="s">
        <v>2157</v>
      </c>
      <c r="D237" s="421">
        <v>2</v>
      </c>
      <c r="E237" s="339" t="s">
        <v>339</v>
      </c>
      <c r="F237" s="244" t="s">
        <v>2152</v>
      </c>
      <c r="G237" s="25"/>
      <c r="H237" s="13"/>
    </row>
    <row r="238" spans="1:9" ht="16">
      <c r="A238" s="19"/>
      <c r="B238" s="70"/>
      <c r="C238" s="244" t="s">
        <v>2158</v>
      </c>
      <c r="D238" s="421">
        <v>2</v>
      </c>
      <c r="E238" s="339" t="s">
        <v>339</v>
      </c>
      <c r="F238" s="244" t="s">
        <v>2152</v>
      </c>
      <c r="G238" s="25"/>
      <c r="H238" s="13"/>
    </row>
    <row r="239" spans="1:9" ht="16">
      <c r="A239" s="19"/>
      <c r="B239" s="70"/>
      <c r="C239" s="40" t="s">
        <v>2159</v>
      </c>
      <c r="D239" s="421">
        <v>2</v>
      </c>
      <c r="E239" s="339" t="s">
        <v>339</v>
      </c>
      <c r="F239" s="244" t="s">
        <v>2152</v>
      </c>
      <c r="G239" s="25"/>
      <c r="H239" s="13"/>
    </row>
    <row r="240" spans="1:9" ht="16">
      <c r="A240" s="19"/>
      <c r="B240" s="70"/>
      <c r="C240" s="40" t="s">
        <v>2160</v>
      </c>
      <c r="D240" s="421">
        <v>2</v>
      </c>
      <c r="E240" s="339" t="s">
        <v>339</v>
      </c>
      <c r="F240" s="244" t="s">
        <v>2152</v>
      </c>
      <c r="G240" s="25"/>
      <c r="H240" s="13"/>
    </row>
    <row r="241" spans="1:9" ht="32">
      <c r="A241" s="19"/>
      <c r="B241" s="70"/>
      <c r="C241" s="40" t="s">
        <v>2161</v>
      </c>
      <c r="D241" s="421">
        <v>2</v>
      </c>
      <c r="E241" s="339" t="s">
        <v>339</v>
      </c>
      <c r="F241" s="244" t="s">
        <v>2152</v>
      </c>
      <c r="G241" s="25"/>
      <c r="H241" s="13"/>
    </row>
    <row r="242" spans="1:9" ht="16">
      <c r="A242" s="19"/>
      <c r="B242" s="70"/>
      <c r="C242" s="40" t="s">
        <v>2162</v>
      </c>
      <c r="D242" s="421">
        <v>2</v>
      </c>
      <c r="E242" s="339" t="s">
        <v>339</v>
      </c>
      <c r="F242" s="244" t="s">
        <v>2152</v>
      </c>
      <c r="G242" s="25"/>
      <c r="H242" s="13"/>
    </row>
    <row r="243" spans="1:9" ht="16">
      <c r="A243" s="19"/>
      <c r="B243" s="70"/>
      <c r="C243" s="40" t="s">
        <v>2163</v>
      </c>
      <c r="D243" s="421">
        <v>2</v>
      </c>
      <c r="E243" s="339" t="s">
        <v>339</v>
      </c>
      <c r="F243" s="244" t="s">
        <v>2152</v>
      </c>
      <c r="G243" s="25"/>
      <c r="H243" s="13"/>
    </row>
    <row r="244" spans="1:9" ht="32">
      <c r="A244" s="19"/>
      <c r="B244" s="70"/>
      <c r="C244" s="77" t="s">
        <v>359</v>
      </c>
      <c r="D244" s="421">
        <v>2</v>
      </c>
      <c r="E244" s="339" t="s">
        <v>357</v>
      </c>
      <c r="F244" s="40" t="s">
        <v>2416</v>
      </c>
      <c r="G244" s="22"/>
    </row>
    <row r="245" spans="1:9" ht="34">
      <c r="A245" s="19" t="s">
        <v>360</v>
      </c>
      <c r="B245" s="70" t="s">
        <v>361</v>
      </c>
      <c r="C245" s="37" t="s">
        <v>362</v>
      </c>
      <c r="D245" s="421">
        <v>2</v>
      </c>
      <c r="E245" s="339" t="s">
        <v>357</v>
      </c>
      <c r="F245" s="40" t="s">
        <v>2417</v>
      </c>
      <c r="G245" s="25"/>
      <c r="H245" s="13"/>
    </row>
    <row r="246" spans="1:9" ht="160">
      <c r="A246" s="19" t="s">
        <v>363</v>
      </c>
      <c r="B246" s="55" t="s">
        <v>364</v>
      </c>
      <c r="C246" s="24" t="s">
        <v>3351</v>
      </c>
      <c r="D246" s="421">
        <v>2</v>
      </c>
      <c r="E246" s="339" t="s">
        <v>357</v>
      </c>
      <c r="F246" s="24" t="s">
        <v>2803</v>
      </c>
      <c r="G246" s="25"/>
      <c r="H246" s="13"/>
    </row>
    <row r="247" spans="1:9" ht="198.5" customHeight="1">
      <c r="A247" s="19"/>
      <c r="B247" s="34"/>
      <c r="C247" s="24" t="s">
        <v>3348</v>
      </c>
      <c r="D247" s="421">
        <v>2</v>
      </c>
      <c r="E247" s="34" t="s">
        <v>326</v>
      </c>
      <c r="F247" s="24" t="s">
        <v>3349</v>
      </c>
      <c r="G247" s="322"/>
      <c r="H247" s="13"/>
    </row>
    <row r="248" spans="1:9" ht="40.25" customHeight="1">
      <c r="A248" s="19" t="s">
        <v>365</v>
      </c>
      <c r="B248" s="648" t="s">
        <v>366</v>
      </c>
      <c r="C248" s="649"/>
      <c r="D248" s="650"/>
      <c r="E248" s="653"/>
      <c r="F248" s="649"/>
      <c r="G248" s="649"/>
      <c r="H248" s="13">
        <f>SUM(D249:D265)</f>
        <v>30</v>
      </c>
      <c r="I248" s="17">
        <f>COUNT(D249:D265)*2</f>
        <v>30</v>
      </c>
    </row>
    <row r="249" spans="1:9" ht="96">
      <c r="A249" s="19" t="s">
        <v>367</v>
      </c>
      <c r="B249" s="70" t="s">
        <v>368</v>
      </c>
      <c r="C249" s="20" t="s">
        <v>369</v>
      </c>
      <c r="D249" s="421">
        <v>2</v>
      </c>
      <c r="E249" s="339" t="s">
        <v>357</v>
      </c>
      <c r="F249" s="77" t="s">
        <v>2804</v>
      </c>
      <c r="G249" s="25"/>
      <c r="H249" s="13"/>
    </row>
    <row r="250" spans="1:9" ht="172" customHeight="1">
      <c r="A250" s="19" t="s">
        <v>370</v>
      </c>
      <c r="B250" s="70" t="s">
        <v>371</v>
      </c>
      <c r="C250" s="24" t="s">
        <v>2164</v>
      </c>
      <c r="D250" s="421">
        <v>2</v>
      </c>
      <c r="E250" s="339" t="s">
        <v>357</v>
      </c>
      <c r="F250" s="24" t="s">
        <v>2492</v>
      </c>
      <c r="G250" s="41"/>
    </row>
    <row r="251" spans="1:9" ht="106" customHeight="1">
      <c r="A251" s="19"/>
      <c r="B251" s="70"/>
      <c r="C251" s="24" t="s">
        <v>2165</v>
      </c>
      <c r="D251" s="421">
        <v>2</v>
      </c>
      <c r="E251" s="339" t="s">
        <v>357</v>
      </c>
      <c r="F251" s="24" t="s">
        <v>2166</v>
      </c>
      <c r="G251" s="22"/>
    </row>
    <row r="252" spans="1:9" ht="224">
      <c r="A252" s="19"/>
      <c r="B252" s="70"/>
      <c r="C252" s="37" t="s">
        <v>2493</v>
      </c>
      <c r="D252" s="421">
        <v>2</v>
      </c>
      <c r="E252" s="339" t="s">
        <v>357</v>
      </c>
      <c r="F252" s="40" t="s">
        <v>2805</v>
      </c>
      <c r="G252" s="25"/>
      <c r="H252" s="13"/>
    </row>
    <row r="253" spans="1:9" ht="66.75" customHeight="1">
      <c r="A253" s="19"/>
      <c r="B253" s="70"/>
      <c r="C253" s="37" t="s">
        <v>372</v>
      </c>
      <c r="D253" s="421">
        <v>2</v>
      </c>
      <c r="E253" s="339" t="s">
        <v>168</v>
      </c>
      <c r="F253" s="382" t="s">
        <v>3467</v>
      </c>
      <c r="G253" s="25"/>
      <c r="H253" s="13"/>
    </row>
    <row r="254" spans="1:9" ht="66" customHeight="1">
      <c r="A254" s="19"/>
      <c r="B254" s="70"/>
      <c r="C254" s="37" t="s">
        <v>2806</v>
      </c>
      <c r="D254" s="421">
        <v>2</v>
      </c>
      <c r="E254" s="339" t="s">
        <v>168</v>
      </c>
      <c r="F254" s="40" t="s">
        <v>2807</v>
      </c>
      <c r="G254" s="25"/>
      <c r="H254" s="13"/>
    </row>
    <row r="255" spans="1:9" ht="51">
      <c r="A255" s="19"/>
      <c r="B255" s="70"/>
      <c r="C255" s="37" t="s">
        <v>2808</v>
      </c>
      <c r="D255" s="421">
        <v>2</v>
      </c>
      <c r="E255" s="339" t="s">
        <v>168</v>
      </c>
      <c r="F255" s="40" t="s">
        <v>373</v>
      </c>
      <c r="G255" s="25"/>
      <c r="H255" s="13"/>
    </row>
    <row r="256" spans="1:9" ht="51">
      <c r="A256" s="19"/>
      <c r="B256" s="70"/>
      <c r="C256" s="37" t="s">
        <v>2809</v>
      </c>
      <c r="D256" s="421">
        <v>2</v>
      </c>
      <c r="E256" s="339" t="s">
        <v>168</v>
      </c>
      <c r="F256" s="40" t="s">
        <v>374</v>
      </c>
      <c r="G256" s="25"/>
      <c r="H256" s="13"/>
    </row>
    <row r="257" spans="1:16" ht="51">
      <c r="A257" s="19"/>
      <c r="B257" s="70"/>
      <c r="C257" s="37" t="s">
        <v>3370</v>
      </c>
      <c r="D257" s="421">
        <v>2</v>
      </c>
      <c r="E257" s="339" t="s">
        <v>168</v>
      </c>
      <c r="F257" s="40" t="s">
        <v>3371</v>
      </c>
      <c r="G257" s="25"/>
      <c r="H257" s="13"/>
    </row>
    <row r="258" spans="1:16" ht="68" hidden="1">
      <c r="A258" s="36" t="s">
        <v>375</v>
      </c>
      <c r="B258" s="70" t="s">
        <v>376</v>
      </c>
      <c r="C258" s="24"/>
      <c r="D258" s="22"/>
      <c r="E258" s="23"/>
      <c r="F258" s="24"/>
      <c r="G258" s="25"/>
      <c r="H258" s="378"/>
      <c r="I258" s="124"/>
      <c r="J258" s="124"/>
      <c r="K258" s="124"/>
      <c r="L258" s="1"/>
      <c r="M258" s="1"/>
      <c r="N258" s="1"/>
      <c r="O258" s="1"/>
      <c r="P258" s="1"/>
    </row>
    <row r="259" spans="1:16" ht="68" hidden="1">
      <c r="A259" s="36" t="s">
        <v>377</v>
      </c>
      <c r="B259" s="70" t="s">
        <v>378</v>
      </c>
      <c r="C259" s="34"/>
      <c r="D259" s="34"/>
      <c r="E259" s="35"/>
      <c r="F259" s="24"/>
      <c r="G259" s="34"/>
      <c r="H259" s="124"/>
      <c r="I259" s="124"/>
      <c r="J259" s="124"/>
      <c r="K259" s="124"/>
      <c r="L259" s="1"/>
      <c r="M259" s="1"/>
      <c r="N259" s="1"/>
      <c r="O259" s="1"/>
      <c r="P259" s="1"/>
    </row>
    <row r="260" spans="1:16" ht="34">
      <c r="A260" s="19" t="s">
        <v>379</v>
      </c>
      <c r="B260" s="70" t="s">
        <v>380</v>
      </c>
      <c r="C260" s="20" t="s">
        <v>381</v>
      </c>
      <c r="D260" s="421">
        <v>2</v>
      </c>
      <c r="E260" s="339" t="s">
        <v>382</v>
      </c>
      <c r="F260" s="38" t="s">
        <v>1225</v>
      </c>
      <c r="G260" s="25"/>
      <c r="H260" s="13"/>
    </row>
    <row r="261" spans="1:16" ht="34">
      <c r="A261" s="19"/>
      <c r="B261" s="70"/>
      <c r="C261" s="20" t="s">
        <v>2167</v>
      </c>
      <c r="D261" s="421">
        <v>2</v>
      </c>
      <c r="E261" s="339" t="s">
        <v>382</v>
      </c>
      <c r="F261" s="38" t="s">
        <v>2168</v>
      </c>
      <c r="G261" s="25"/>
      <c r="H261" s="13"/>
    </row>
    <row r="262" spans="1:16" ht="51">
      <c r="A262" s="19" t="s">
        <v>383</v>
      </c>
      <c r="B262" s="70" t="s">
        <v>384</v>
      </c>
      <c r="C262" s="20" t="s">
        <v>2810</v>
      </c>
      <c r="D262" s="421">
        <v>2</v>
      </c>
      <c r="E262" s="344" t="s">
        <v>168</v>
      </c>
      <c r="F262" s="38" t="s">
        <v>2169</v>
      </c>
      <c r="G262" s="25"/>
      <c r="H262" s="13"/>
    </row>
    <row r="263" spans="1:16" ht="34">
      <c r="A263" s="19"/>
      <c r="B263" s="70"/>
      <c r="C263" s="20" t="s">
        <v>386</v>
      </c>
      <c r="D263" s="421">
        <v>2</v>
      </c>
      <c r="E263" s="339" t="s">
        <v>382</v>
      </c>
      <c r="F263" s="38" t="s">
        <v>2170</v>
      </c>
      <c r="G263" s="25"/>
      <c r="H263" s="13"/>
    </row>
    <row r="264" spans="1:16" ht="51">
      <c r="A264" s="19" t="s">
        <v>387</v>
      </c>
      <c r="B264" s="70" t="s">
        <v>388</v>
      </c>
      <c r="C264" s="34" t="s">
        <v>389</v>
      </c>
      <c r="D264" s="421">
        <v>2</v>
      </c>
      <c r="E264" s="339" t="s">
        <v>382</v>
      </c>
      <c r="F264" s="24" t="s">
        <v>2811</v>
      </c>
      <c r="G264" s="25"/>
      <c r="H264" s="13"/>
    </row>
    <row r="265" spans="1:16" ht="80">
      <c r="A265" s="19"/>
      <c r="B265" s="73"/>
      <c r="C265" s="284" t="s">
        <v>390</v>
      </c>
      <c r="D265" s="421">
        <v>2</v>
      </c>
      <c r="E265" s="345" t="s">
        <v>382</v>
      </c>
      <c r="F265" s="74" t="s">
        <v>2812</v>
      </c>
      <c r="G265" s="30"/>
      <c r="H265" s="13"/>
    </row>
    <row r="266" spans="1:16" ht="57" customHeight="1">
      <c r="A266" s="19" t="s">
        <v>391</v>
      </c>
      <c r="B266" s="652" t="s">
        <v>392</v>
      </c>
      <c r="C266" s="672"/>
      <c r="D266" s="672"/>
      <c r="E266" s="673"/>
      <c r="F266" s="672"/>
      <c r="G266" s="674"/>
      <c r="H266" s="13">
        <f>SUM(D267:D281)</f>
        <v>16</v>
      </c>
      <c r="I266" s="17">
        <f>COUNT(D267:D281)*2</f>
        <v>16</v>
      </c>
    </row>
    <row r="267" spans="1:16" ht="64">
      <c r="A267" s="19" t="s">
        <v>393</v>
      </c>
      <c r="B267" s="77" t="s">
        <v>394</v>
      </c>
      <c r="C267" s="77" t="s">
        <v>395</v>
      </c>
      <c r="D267" s="425">
        <v>2</v>
      </c>
      <c r="E267" s="345" t="s">
        <v>122</v>
      </c>
      <c r="F267" s="40" t="s">
        <v>1717</v>
      </c>
      <c r="G267" s="463"/>
      <c r="H267" s="13"/>
    </row>
    <row r="268" spans="1:16" ht="64">
      <c r="A268" s="19" t="s">
        <v>396</v>
      </c>
      <c r="B268" s="40" t="s">
        <v>397</v>
      </c>
      <c r="C268" s="77" t="s">
        <v>398</v>
      </c>
      <c r="D268" s="425">
        <v>2</v>
      </c>
      <c r="E268" s="347" t="s">
        <v>122</v>
      </c>
      <c r="F268" s="40" t="s">
        <v>399</v>
      </c>
      <c r="G268" s="464"/>
      <c r="H268" s="13"/>
    </row>
    <row r="269" spans="1:16" ht="48" hidden="1">
      <c r="A269" s="36" t="s">
        <v>400</v>
      </c>
      <c r="B269" s="77" t="s">
        <v>401</v>
      </c>
      <c r="C269" s="77"/>
      <c r="D269" s="24"/>
      <c r="E269" s="79"/>
      <c r="F269" s="40"/>
      <c r="G269" s="80"/>
      <c r="H269" s="378"/>
      <c r="I269" s="124"/>
      <c r="J269" s="124"/>
      <c r="K269" s="124"/>
      <c r="L269" s="1"/>
      <c r="M269" s="1"/>
      <c r="N269" s="1"/>
      <c r="O269" s="1"/>
      <c r="P269" s="1"/>
    </row>
    <row r="270" spans="1:16" ht="48" hidden="1">
      <c r="A270" s="36" t="s">
        <v>402</v>
      </c>
      <c r="B270" s="77" t="s">
        <v>403</v>
      </c>
      <c r="C270" s="77"/>
      <c r="D270" s="24"/>
      <c r="E270" s="79"/>
      <c r="F270" s="40"/>
      <c r="G270" s="80"/>
      <c r="H270" s="378"/>
      <c r="I270" s="124"/>
      <c r="J270" s="124"/>
      <c r="K270" s="124"/>
      <c r="L270" s="1"/>
      <c r="M270" s="1"/>
      <c r="N270" s="1"/>
      <c r="O270" s="1"/>
      <c r="P270" s="1"/>
    </row>
    <row r="271" spans="1:16" ht="48" hidden="1">
      <c r="A271" s="36" t="s">
        <v>404</v>
      </c>
      <c r="B271" s="77" t="s">
        <v>405</v>
      </c>
      <c r="C271" s="77"/>
      <c r="D271" s="24"/>
      <c r="E271" s="79"/>
      <c r="F271" s="40"/>
      <c r="G271" s="80"/>
      <c r="H271" s="378"/>
      <c r="I271" s="124"/>
      <c r="J271" s="124"/>
      <c r="K271" s="124"/>
      <c r="L271" s="1"/>
      <c r="M271" s="1"/>
      <c r="N271" s="1"/>
      <c r="O271" s="1"/>
      <c r="P271" s="1"/>
    </row>
    <row r="272" spans="1:16" ht="64" hidden="1">
      <c r="A272" s="36" t="s">
        <v>406</v>
      </c>
      <c r="B272" s="77" t="s">
        <v>407</v>
      </c>
      <c r="C272" s="77"/>
      <c r="D272" s="24"/>
      <c r="E272" s="79"/>
      <c r="F272" s="40"/>
      <c r="G272" s="80"/>
      <c r="H272" s="378"/>
      <c r="I272" s="124"/>
      <c r="J272" s="124"/>
      <c r="K272" s="124"/>
      <c r="L272" s="1"/>
      <c r="M272" s="1"/>
      <c r="N272" s="1"/>
      <c r="O272" s="1"/>
      <c r="P272" s="1"/>
    </row>
    <row r="273" spans="1:16" ht="64" hidden="1">
      <c r="A273" s="36" t="s">
        <v>408</v>
      </c>
      <c r="B273" s="77" t="s">
        <v>409</v>
      </c>
      <c r="C273" s="77"/>
      <c r="D273" s="24"/>
      <c r="E273" s="79"/>
      <c r="F273" s="40"/>
      <c r="G273" s="80"/>
      <c r="H273" s="378"/>
      <c r="I273" s="124"/>
      <c r="J273" s="124"/>
      <c r="K273" s="124"/>
      <c r="L273" s="1"/>
      <c r="M273" s="1"/>
      <c r="N273" s="1"/>
      <c r="O273" s="1"/>
      <c r="P273" s="1"/>
    </row>
    <row r="274" spans="1:16" ht="64" hidden="1">
      <c r="A274" s="36" t="s">
        <v>410</v>
      </c>
      <c r="B274" s="77" t="s">
        <v>411</v>
      </c>
      <c r="C274" s="77"/>
      <c r="D274" s="24"/>
      <c r="E274" s="79"/>
      <c r="F274" s="40"/>
      <c r="G274" s="80"/>
      <c r="H274" s="378"/>
      <c r="I274" s="124"/>
      <c r="J274" s="124"/>
      <c r="K274" s="124"/>
      <c r="L274" s="1"/>
      <c r="M274" s="1"/>
      <c r="N274" s="1"/>
      <c r="O274" s="1"/>
      <c r="P274" s="1"/>
    </row>
    <row r="275" spans="1:16" ht="48">
      <c r="A275" s="19" t="s">
        <v>412</v>
      </c>
      <c r="B275" s="40" t="s">
        <v>413</v>
      </c>
      <c r="C275" s="26" t="s">
        <v>414</v>
      </c>
      <c r="D275" s="425">
        <v>2</v>
      </c>
      <c r="E275" s="344" t="s">
        <v>122</v>
      </c>
      <c r="F275" s="285" t="s">
        <v>2171</v>
      </c>
      <c r="G275" s="22"/>
      <c r="H275" s="13"/>
    </row>
    <row r="276" spans="1:16" ht="207.75" customHeight="1">
      <c r="A276" s="19"/>
      <c r="B276" s="77"/>
      <c r="C276" s="24" t="s">
        <v>1930</v>
      </c>
      <c r="D276" s="425">
        <v>2</v>
      </c>
      <c r="E276" s="344" t="s">
        <v>122</v>
      </c>
      <c r="F276" s="59" t="s">
        <v>2172</v>
      </c>
      <c r="G276" s="22"/>
      <c r="H276" s="13"/>
    </row>
    <row r="277" spans="1:16" ht="32">
      <c r="A277" s="19"/>
      <c r="B277" s="77"/>
      <c r="C277" s="24" t="s">
        <v>2173</v>
      </c>
      <c r="D277" s="425">
        <v>2</v>
      </c>
      <c r="E277" s="344" t="s">
        <v>122</v>
      </c>
      <c r="F277" s="59" t="s">
        <v>2174</v>
      </c>
      <c r="G277" s="22"/>
      <c r="H277" s="13"/>
    </row>
    <row r="278" spans="1:16" ht="32">
      <c r="A278" s="19"/>
      <c r="B278" s="40"/>
      <c r="C278" s="24" t="s">
        <v>2175</v>
      </c>
      <c r="D278" s="425">
        <v>2</v>
      </c>
      <c r="E278" s="344" t="s">
        <v>122</v>
      </c>
      <c r="F278" s="44" t="s">
        <v>2813</v>
      </c>
      <c r="G278" s="22"/>
      <c r="H278" s="13"/>
    </row>
    <row r="279" spans="1:16" ht="48">
      <c r="A279" s="19"/>
      <c r="B279" s="37"/>
      <c r="C279" s="59" t="s">
        <v>416</v>
      </c>
      <c r="D279" s="425">
        <v>2</v>
      </c>
      <c r="E279" s="344" t="s">
        <v>122</v>
      </c>
      <c r="F279" s="40" t="s">
        <v>2475</v>
      </c>
      <c r="G279" s="22"/>
      <c r="H279" s="13"/>
    </row>
    <row r="280" spans="1:16" ht="80">
      <c r="A280" s="19" t="s">
        <v>418</v>
      </c>
      <c r="B280" s="77" t="s">
        <v>419</v>
      </c>
      <c r="C280" s="77" t="s">
        <v>420</v>
      </c>
      <c r="D280" s="425">
        <v>2</v>
      </c>
      <c r="E280" s="339" t="s">
        <v>122</v>
      </c>
      <c r="F280" s="40" t="s">
        <v>421</v>
      </c>
      <c r="G280" s="82"/>
      <c r="H280" s="13"/>
    </row>
    <row r="281" spans="1:16" ht="48" hidden="1">
      <c r="A281" s="43" t="s">
        <v>422</v>
      </c>
      <c r="B281" s="77" t="s">
        <v>423</v>
      </c>
      <c r="C281" s="77"/>
      <c r="D281" s="22"/>
      <c r="E281" s="35"/>
      <c r="F281" s="40"/>
      <c r="G281" s="82"/>
      <c r="H281" s="378"/>
      <c r="I281" s="124"/>
      <c r="J281" s="124"/>
      <c r="K281" s="124"/>
      <c r="L281" s="1"/>
      <c r="M281" s="1"/>
      <c r="N281" s="1"/>
      <c r="O281" s="1"/>
      <c r="P281" s="1"/>
    </row>
    <row r="282" spans="1:16" ht="19">
      <c r="A282" s="19"/>
      <c r="B282" s="675" t="s">
        <v>424</v>
      </c>
      <c r="C282" s="676"/>
      <c r="D282" s="677"/>
      <c r="E282" s="678"/>
      <c r="F282" s="676"/>
      <c r="G282" s="676"/>
      <c r="H282" s="13">
        <f>H283+H288+H304+H312+H322+H326+H330+H340+H346+H351</f>
        <v>88</v>
      </c>
      <c r="I282" s="17">
        <f>I283+I288+I304+I312+I322+I326+I330+I340+I346+I351</f>
        <v>88</v>
      </c>
    </row>
    <row r="283" spans="1:16" ht="40.25" customHeight="1">
      <c r="A283" s="19" t="s">
        <v>425</v>
      </c>
      <c r="B283" s="648" t="s">
        <v>426</v>
      </c>
      <c r="C283" s="649"/>
      <c r="D283" s="650"/>
      <c r="E283" s="653"/>
      <c r="F283" s="649"/>
      <c r="G283" s="649"/>
      <c r="H283" s="13">
        <f>SUM(D284:D287)</f>
        <v>6</v>
      </c>
      <c r="I283" s="17">
        <f>COUNT(D284:D287)*2</f>
        <v>6</v>
      </c>
    </row>
    <row r="284" spans="1:16" ht="66" customHeight="1">
      <c r="A284" s="19" t="s">
        <v>427</v>
      </c>
      <c r="B284" s="54" t="s">
        <v>428</v>
      </c>
      <c r="C284" s="38" t="s">
        <v>2814</v>
      </c>
      <c r="D284" s="421">
        <v>2</v>
      </c>
      <c r="E284" s="339" t="s">
        <v>122</v>
      </c>
      <c r="F284" s="24" t="s">
        <v>2176</v>
      </c>
      <c r="G284" s="25"/>
      <c r="H284" s="13"/>
    </row>
    <row r="285" spans="1:16" ht="66" customHeight="1">
      <c r="A285" s="19"/>
      <c r="B285" s="54"/>
      <c r="C285" s="38" t="s">
        <v>2564</v>
      </c>
      <c r="D285" s="421">
        <v>2</v>
      </c>
      <c r="E285" s="339" t="s">
        <v>122</v>
      </c>
      <c r="F285" s="24" t="s">
        <v>2177</v>
      </c>
      <c r="G285" s="25"/>
      <c r="H285" s="13"/>
    </row>
    <row r="286" spans="1:16" ht="60" customHeight="1">
      <c r="A286" s="19" t="s">
        <v>429</v>
      </c>
      <c r="B286" s="37" t="s">
        <v>430</v>
      </c>
      <c r="C286" s="38" t="s">
        <v>2764</v>
      </c>
      <c r="D286" s="421">
        <v>2</v>
      </c>
      <c r="E286" s="339" t="s">
        <v>431</v>
      </c>
      <c r="F286" s="77" t="s">
        <v>2178</v>
      </c>
      <c r="G286" s="25"/>
      <c r="H286" s="13"/>
    </row>
    <row r="287" spans="1:16" ht="51" hidden="1">
      <c r="A287" s="36" t="s">
        <v>432</v>
      </c>
      <c r="B287" s="37" t="s">
        <v>433</v>
      </c>
      <c r="C287" s="34"/>
      <c r="D287" s="34"/>
      <c r="E287" s="35"/>
      <c r="F287" s="24"/>
      <c r="G287" s="34"/>
      <c r="H287" s="124"/>
      <c r="I287" s="124"/>
      <c r="J287" s="124"/>
      <c r="K287" s="124"/>
      <c r="L287" s="1"/>
      <c r="M287" s="1"/>
      <c r="N287" s="1"/>
      <c r="O287" s="1"/>
      <c r="P287" s="1"/>
    </row>
    <row r="288" spans="1:16" ht="40.25" customHeight="1">
      <c r="A288" s="19" t="s">
        <v>434</v>
      </c>
      <c r="B288" s="648" t="s">
        <v>435</v>
      </c>
      <c r="C288" s="649"/>
      <c r="D288" s="650"/>
      <c r="E288" s="653"/>
      <c r="F288" s="649"/>
      <c r="G288" s="649"/>
      <c r="H288" s="13">
        <f>SUM(D289:D303)</f>
        <v>26</v>
      </c>
      <c r="I288" s="17">
        <f>COUNT(D289:D303)*2</f>
        <v>26</v>
      </c>
    </row>
    <row r="289" spans="1:16" ht="88" customHeight="1">
      <c r="A289" s="19" t="s">
        <v>436</v>
      </c>
      <c r="B289" s="37" t="s">
        <v>437</v>
      </c>
      <c r="C289" s="77" t="s">
        <v>2179</v>
      </c>
      <c r="D289" s="421">
        <v>2</v>
      </c>
      <c r="E289" s="339" t="s">
        <v>122</v>
      </c>
      <c r="F289" s="77" t="s">
        <v>2180</v>
      </c>
      <c r="G289" s="39"/>
      <c r="H289" s="13"/>
    </row>
    <row r="290" spans="1:16" ht="88" customHeight="1">
      <c r="A290" s="19"/>
      <c r="B290" s="37"/>
      <c r="C290" s="24" t="s">
        <v>2478</v>
      </c>
      <c r="D290" s="421">
        <v>2</v>
      </c>
      <c r="E290" s="339" t="s">
        <v>339</v>
      </c>
      <c r="F290" s="40"/>
      <c r="G290" s="39"/>
      <c r="H290" s="309"/>
    </row>
    <row r="291" spans="1:16" ht="48">
      <c r="A291" s="19"/>
      <c r="B291" s="37"/>
      <c r="C291" s="40" t="s">
        <v>2677</v>
      </c>
      <c r="D291" s="421">
        <v>2</v>
      </c>
      <c r="E291" s="339" t="s">
        <v>521</v>
      </c>
      <c r="F291" s="40" t="s">
        <v>3372</v>
      </c>
      <c r="G291" s="22"/>
      <c r="H291" s="309"/>
    </row>
    <row r="292" spans="1:16" ht="34" hidden="1">
      <c r="A292" s="36" t="s">
        <v>438</v>
      </c>
      <c r="B292" s="54" t="s">
        <v>439</v>
      </c>
      <c r="C292" s="34"/>
      <c r="D292" s="34"/>
      <c r="E292" s="35"/>
      <c r="F292" s="24"/>
      <c r="G292" s="34"/>
      <c r="H292" s="124"/>
      <c r="I292" s="124"/>
      <c r="J292" s="124"/>
      <c r="K292" s="124"/>
      <c r="L292" s="1"/>
      <c r="M292" s="1"/>
      <c r="N292" s="1"/>
      <c r="O292" s="1"/>
      <c r="P292" s="1"/>
    </row>
    <row r="293" spans="1:16" ht="112">
      <c r="A293" s="19" t="s">
        <v>440</v>
      </c>
      <c r="B293" s="37" t="s">
        <v>441</v>
      </c>
      <c r="C293" s="59" t="s">
        <v>2181</v>
      </c>
      <c r="D293" s="421">
        <v>2</v>
      </c>
      <c r="E293" s="339" t="s">
        <v>168</v>
      </c>
      <c r="F293" s="24" t="s">
        <v>2815</v>
      </c>
      <c r="G293" s="25"/>
      <c r="H293" s="13"/>
    </row>
    <row r="294" spans="1:16" ht="67.5" customHeight="1">
      <c r="A294" s="19"/>
      <c r="B294" s="37"/>
      <c r="C294" s="59" t="s">
        <v>443</v>
      </c>
      <c r="D294" s="421">
        <v>2</v>
      </c>
      <c r="E294" s="339" t="s">
        <v>168</v>
      </c>
      <c r="F294" s="24" t="s">
        <v>2676</v>
      </c>
      <c r="G294" s="25"/>
      <c r="H294" s="13"/>
    </row>
    <row r="295" spans="1:16" ht="66" customHeight="1">
      <c r="A295" s="19" t="s">
        <v>444</v>
      </c>
      <c r="B295" s="37" t="s">
        <v>445</v>
      </c>
      <c r="C295" s="38" t="s">
        <v>446</v>
      </c>
      <c r="D295" s="421">
        <v>2</v>
      </c>
      <c r="E295" s="339" t="s">
        <v>339</v>
      </c>
      <c r="F295" s="59" t="s">
        <v>2182</v>
      </c>
      <c r="G295" s="25"/>
      <c r="H295" s="13"/>
    </row>
    <row r="296" spans="1:16" ht="64">
      <c r="A296" s="19"/>
      <c r="B296" s="37"/>
      <c r="C296" s="59" t="s">
        <v>2183</v>
      </c>
      <c r="D296" s="421">
        <v>2</v>
      </c>
      <c r="E296" s="339" t="s">
        <v>339</v>
      </c>
      <c r="F296" s="24" t="s">
        <v>2184</v>
      </c>
      <c r="G296" s="25"/>
      <c r="H296" s="13"/>
    </row>
    <row r="297" spans="1:16" ht="32">
      <c r="A297" s="19"/>
      <c r="B297" s="37"/>
      <c r="C297" s="59" t="s">
        <v>1935</v>
      </c>
      <c r="D297" s="421">
        <v>2</v>
      </c>
      <c r="E297" s="339" t="s">
        <v>339</v>
      </c>
      <c r="F297" s="24" t="s">
        <v>2185</v>
      </c>
      <c r="G297" s="25"/>
      <c r="H297" s="13"/>
    </row>
    <row r="298" spans="1:16" ht="51">
      <c r="A298" s="19" t="s">
        <v>448</v>
      </c>
      <c r="B298" s="54" t="s">
        <v>449</v>
      </c>
      <c r="C298" s="38" t="s">
        <v>450</v>
      </c>
      <c r="D298" s="421">
        <v>2</v>
      </c>
      <c r="E298" s="339" t="s">
        <v>122</v>
      </c>
      <c r="F298" s="24" t="s">
        <v>2186</v>
      </c>
      <c r="G298" s="25"/>
      <c r="H298" s="13"/>
    </row>
    <row r="299" spans="1:16" ht="48">
      <c r="A299" s="19"/>
      <c r="B299" s="54"/>
      <c r="C299" s="38" t="s">
        <v>2187</v>
      </c>
      <c r="D299" s="421">
        <v>2</v>
      </c>
      <c r="E299" s="339" t="s">
        <v>122</v>
      </c>
      <c r="F299" s="24" t="s">
        <v>2188</v>
      </c>
      <c r="G299" s="25"/>
      <c r="H299" s="13"/>
    </row>
    <row r="300" spans="1:16" ht="48">
      <c r="A300" s="19" t="s">
        <v>452</v>
      </c>
      <c r="B300" s="24" t="s">
        <v>453</v>
      </c>
      <c r="C300" s="38" t="s">
        <v>2189</v>
      </c>
      <c r="D300" s="421">
        <v>2</v>
      </c>
      <c r="E300" s="339" t="s">
        <v>122</v>
      </c>
      <c r="F300" s="38" t="s">
        <v>2190</v>
      </c>
      <c r="G300" s="39"/>
      <c r="H300" s="13"/>
    </row>
    <row r="301" spans="1:16" ht="80">
      <c r="A301" s="19" t="s">
        <v>456</v>
      </c>
      <c r="B301" s="37" t="s">
        <v>457</v>
      </c>
      <c r="C301" s="59" t="s">
        <v>458</v>
      </c>
      <c r="D301" s="421">
        <v>2</v>
      </c>
      <c r="E301" s="339" t="s">
        <v>339</v>
      </c>
      <c r="F301" s="38" t="s">
        <v>2191</v>
      </c>
      <c r="G301" s="25"/>
      <c r="H301" s="13"/>
    </row>
    <row r="302" spans="1:16" ht="78.75" customHeight="1">
      <c r="A302" s="19"/>
      <c r="B302" s="37"/>
      <c r="C302" s="59" t="s">
        <v>459</v>
      </c>
      <c r="D302" s="421">
        <v>2</v>
      </c>
      <c r="E302" s="339" t="s">
        <v>339</v>
      </c>
      <c r="F302" s="38" t="s">
        <v>2192</v>
      </c>
      <c r="G302" s="25"/>
      <c r="H302" s="13"/>
    </row>
    <row r="303" spans="1:16" ht="51" hidden="1">
      <c r="A303" s="36" t="s">
        <v>460</v>
      </c>
      <c r="B303" s="37" t="s">
        <v>461</v>
      </c>
      <c r="C303" s="34"/>
      <c r="D303" s="34"/>
      <c r="E303" s="35"/>
      <c r="F303" s="24"/>
      <c r="G303" s="34"/>
      <c r="H303" s="124"/>
      <c r="I303" s="124"/>
      <c r="J303" s="124"/>
      <c r="K303" s="124"/>
      <c r="L303" s="1"/>
      <c r="M303" s="1"/>
      <c r="N303" s="1"/>
      <c r="O303" s="1"/>
      <c r="P303" s="1"/>
    </row>
    <row r="304" spans="1:16" ht="40.25" customHeight="1">
      <c r="A304" s="19" t="s">
        <v>462</v>
      </c>
      <c r="B304" s="648" t="s">
        <v>463</v>
      </c>
      <c r="C304" s="649"/>
      <c r="D304" s="650"/>
      <c r="E304" s="653"/>
      <c r="F304" s="649"/>
      <c r="G304" s="649"/>
      <c r="H304" s="13">
        <f>SUM(D305:D311)</f>
        <v>12</v>
      </c>
      <c r="I304" s="17">
        <f>COUNT(D305:D311)*2</f>
        <v>12</v>
      </c>
    </row>
    <row r="305" spans="1:16" ht="64">
      <c r="A305" s="19" t="s">
        <v>464</v>
      </c>
      <c r="B305" s="37" t="s">
        <v>465</v>
      </c>
      <c r="C305" s="250" t="s">
        <v>466</v>
      </c>
      <c r="D305" s="421">
        <v>2</v>
      </c>
      <c r="E305" s="339" t="s">
        <v>168</v>
      </c>
      <c r="F305" s="24" t="s">
        <v>2816</v>
      </c>
      <c r="G305" s="25"/>
      <c r="H305" s="13"/>
    </row>
    <row r="306" spans="1:16" ht="51">
      <c r="A306" s="19" t="s">
        <v>467</v>
      </c>
      <c r="B306" s="37" t="s">
        <v>468</v>
      </c>
      <c r="C306" s="26" t="s">
        <v>2679</v>
      </c>
      <c r="D306" s="421">
        <v>2</v>
      </c>
      <c r="E306" s="339" t="s">
        <v>326</v>
      </c>
      <c r="F306" s="24" t="s">
        <v>2193</v>
      </c>
      <c r="G306" s="25"/>
      <c r="H306" s="13"/>
    </row>
    <row r="307" spans="1:16" ht="32">
      <c r="A307" s="19"/>
      <c r="B307" s="37"/>
      <c r="C307" s="77" t="s">
        <v>469</v>
      </c>
      <c r="D307" s="421">
        <v>2</v>
      </c>
      <c r="E307" s="339" t="s">
        <v>326</v>
      </c>
      <c r="F307" s="24" t="s">
        <v>2194</v>
      </c>
      <c r="G307" s="25"/>
      <c r="H307" s="13"/>
    </row>
    <row r="308" spans="1:16" ht="48.75" hidden="1" customHeight="1">
      <c r="A308" s="36"/>
      <c r="B308" s="37"/>
      <c r="C308" s="77"/>
      <c r="D308" s="22"/>
      <c r="E308" s="35"/>
      <c r="G308" s="25"/>
      <c r="H308" s="378"/>
      <c r="I308" s="124"/>
      <c r="J308" s="124"/>
      <c r="K308" s="124"/>
      <c r="L308" s="1"/>
      <c r="M308" s="1"/>
      <c r="N308" s="1"/>
      <c r="O308" s="1"/>
      <c r="P308" s="1"/>
    </row>
    <row r="309" spans="1:16" ht="64">
      <c r="A309" s="19" t="s">
        <v>470</v>
      </c>
      <c r="B309" s="37" t="s">
        <v>471</v>
      </c>
      <c r="C309" s="38" t="s">
        <v>472</v>
      </c>
      <c r="D309" s="421">
        <v>2</v>
      </c>
      <c r="E309" s="339" t="s">
        <v>473</v>
      </c>
      <c r="F309" s="38" t="s">
        <v>474</v>
      </c>
      <c r="G309" s="25"/>
      <c r="H309" s="13"/>
    </row>
    <row r="310" spans="1:16" ht="71.25" customHeight="1">
      <c r="A310" s="19" t="s">
        <v>475</v>
      </c>
      <c r="B310" s="37" t="s">
        <v>476</v>
      </c>
      <c r="C310" s="77" t="s">
        <v>477</v>
      </c>
      <c r="D310" s="421">
        <v>2</v>
      </c>
      <c r="E310" s="339" t="s">
        <v>326</v>
      </c>
      <c r="F310" s="24" t="s">
        <v>2195</v>
      </c>
      <c r="G310" s="25"/>
      <c r="H310" s="13"/>
    </row>
    <row r="311" spans="1:16" ht="32">
      <c r="A311" s="19" t="s">
        <v>478</v>
      </c>
      <c r="B311" s="60" t="s">
        <v>479</v>
      </c>
      <c r="C311" s="38" t="s">
        <v>480</v>
      </c>
      <c r="D311" s="421">
        <v>2</v>
      </c>
      <c r="E311" s="339" t="s">
        <v>481</v>
      </c>
      <c r="F311" s="24"/>
      <c r="G311" s="25"/>
      <c r="H311" s="13"/>
    </row>
    <row r="312" spans="1:16" ht="40.25" customHeight="1">
      <c r="A312" s="19" t="s">
        <v>482</v>
      </c>
      <c r="B312" s="652" t="s">
        <v>483</v>
      </c>
      <c r="C312" s="649"/>
      <c r="D312" s="650"/>
      <c r="E312" s="653"/>
      <c r="F312" s="649"/>
      <c r="G312" s="649"/>
      <c r="H312" s="13">
        <f>SUM(D313:D321)</f>
        <v>18</v>
      </c>
      <c r="I312" s="17">
        <f>COUNT(D313:D321)*2</f>
        <v>18</v>
      </c>
    </row>
    <row r="313" spans="1:16" ht="83" customHeight="1">
      <c r="A313" s="19" t="s">
        <v>484</v>
      </c>
      <c r="B313" s="37" t="s">
        <v>485</v>
      </c>
      <c r="C313" s="77" t="s">
        <v>2196</v>
      </c>
      <c r="D313" s="423">
        <v>2</v>
      </c>
      <c r="E313" s="339" t="s">
        <v>168</v>
      </c>
      <c r="F313" s="38" t="s">
        <v>2577</v>
      </c>
      <c r="G313" s="25"/>
      <c r="H313" s="13"/>
    </row>
    <row r="314" spans="1:16" ht="83" customHeight="1">
      <c r="A314" s="19"/>
      <c r="B314" s="37"/>
      <c r="C314" s="26" t="s">
        <v>2576</v>
      </c>
      <c r="D314" s="423">
        <v>2</v>
      </c>
      <c r="E314" s="339" t="s">
        <v>168</v>
      </c>
      <c r="F314" s="40" t="s">
        <v>2575</v>
      </c>
      <c r="G314" s="25"/>
      <c r="H314" s="13"/>
    </row>
    <row r="315" spans="1:16" ht="80">
      <c r="A315" s="19" t="s">
        <v>488</v>
      </c>
      <c r="B315" s="20" t="s">
        <v>489</v>
      </c>
      <c r="C315" s="77" t="s">
        <v>2197</v>
      </c>
      <c r="D315" s="423">
        <v>2</v>
      </c>
      <c r="E315" s="341" t="s">
        <v>168</v>
      </c>
      <c r="F315" s="286" t="s">
        <v>2817</v>
      </c>
      <c r="G315" s="25"/>
      <c r="H315" s="13"/>
    </row>
    <row r="316" spans="1:16" ht="32">
      <c r="A316" s="19"/>
      <c r="B316" s="20"/>
      <c r="C316" s="24" t="s">
        <v>490</v>
      </c>
      <c r="D316" s="423">
        <v>2</v>
      </c>
      <c r="E316" s="339" t="s">
        <v>168</v>
      </c>
      <c r="F316" s="38" t="s">
        <v>2579</v>
      </c>
      <c r="G316" s="25"/>
      <c r="H316" s="13"/>
    </row>
    <row r="317" spans="1:16" ht="34">
      <c r="A317" s="19" t="s">
        <v>491</v>
      </c>
      <c r="B317" s="20" t="s">
        <v>492</v>
      </c>
      <c r="C317" s="84" t="s">
        <v>493</v>
      </c>
      <c r="D317" s="423">
        <v>2</v>
      </c>
      <c r="E317" s="344" t="s">
        <v>168</v>
      </c>
      <c r="F317" s="77" t="s">
        <v>494</v>
      </c>
      <c r="G317" s="25"/>
      <c r="H317" s="13"/>
    </row>
    <row r="318" spans="1:16" ht="32">
      <c r="A318" s="19"/>
      <c r="B318" s="20"/>
      <c r="C318" s="77" t="s">
        <v>495</v>
      </c>
      <c r="D318" s="423">
        <v>2</v>
      </c>
      <c r="E318" s="339" t="s">
        <v>168</v>
      </c>
      <c r="F318" s="77" t="s">
        <v>496</v>
      </c>
      <c r="G318" s="25"/>
      <c r="H318" s="13"/>
    </row>
    <row r="319" spans="1:16" ht="64">
      <c r="A319" s="19" t="s">
        <v>497</v>
      </c>
      <c r="B319" s="20" t="s">
        <v>498</v>
      </c>
      <c r="C319" s="24" t="s">
        <v>2199</v>
      </c>
      <c r="D319" s="423">
        <v>2</v>
      </c>
      <c r="E319" s="339" t="s">
        <v>168</v>
      </c>
      <c r="F319" s="24" t="s">
        <v>2200</v>
      </c>
      <c r="G319" s="22"/>
    </row>
    <row r="320" spans="1:16" ht="48">
      <c r="A320" s="19" t="s">
        <v>499</v>
      </c>
      <c r="B320" s="20" t="s">
        <v>500</v>
      </c>
      <c r="C320" s="77" t="s">
        <v>501</v>
      </c>
      <c r="D320" s="423">
        <v>2</v>
      </c>
      <c r="E320" s="339" t="s">
        <v>168</v>
      </c>
      <c r="F320" s="24" t="s">
        <v>2201</v>
      </c>
      <c r="G320" s="25"/>
      <c r="H320" s="13"/>
    </row>
    <row r="321" spans="1:16" ht="64">
      <c r="A321" s="19" t="s">
        <v>502</v>
      </c>
      <c r="B321" s="20" t="s">
        <v>503</v>
      </c>
      <c r="C321" s="59" t="s">
        <v>504</v>
      </c>
      <c r="D321" s="423">
        <v>2</v>
      </c>
      <c r="E321" s="339" t="s">
        <v>168</v>
      </c>
      <c r="F321" s="24" t="s">
        <v>2818</v>
      </c>
      <c r="G321" s="25"/>
      <c r="H321" s="13"/>
    </row>
    <row r="322" spans="1:16" ht="40.25" customHeight="1">
      <c r="A322" s="19" t="s">
        <v>506</v>
      </c>
      <c r="B322" s="652" t="s">
        <v>507</v>
      </c>
      <c r="C322" s="649"/>
      <c r="D322" s="650"/>
      <c r="E322" s="653"/>
      <c r="F322" s="649"/>
      <c r="G322" s="649"/>
      <c r="H322" s="13">
        <f>SUM(D323:D325)</f>
        <v>4</v>
      </c>
      <c r="I322" s="17">
        <f>COUNT(D323:D325)*2</f>
        <v>4</v>
      </c>
    </row>
    <row r="323" spans="1:16" ht="68">
      <c r="A323" s="19" t="s">
        <v>508</v>
      </c>
      <c r="B323" s="20" t="s">
        <v>509</v>
      </c>
      <c r="C323" s="38" t="s">
        <v>510</v>
      </c>
      <c r="D323" s="421">
        <v>2</v>
      </c>
      <c r="E323" s="339" t="s">
        <v>326</v>
      </c>
      <c r="F323" s="77"/>
      <c r="G323" s="25"/>
      <c r="H323" s="13"/>
    </row>
    <row r="324" spans="1:16" ht="51">
      <c r="A324" s="19" t="s">
        <v>511</v>
      </c>
      <c r="B324" s="20" t="s">
        <v>512</v>
      </c>
      <c r="C324" s="77" t="s">
        <v>513</v>
      </c>
      <c r="D324" s="421">
        <v>2</v>
      </c>
      <c r="E324" s="339" t="s">
        <v>326</v>
      </c>
      <c r="F324" s="77" t="s">
        <v>2202</v>
      </c>
      <c r="G324" s="25"/>
      <c r="H324" s="13"/>
    </row>
    <row r="325" spans="1:16" ht="48" hidden="1">
      <c r="A325" s="36" t="s">
        <v>514</v>
      </c>
      <c r="B325" s="85" t="s">
        <v>515</v>
      </c>
      <c r="C325" s="34"/>
      <c r="D325" s="34"/>
      <c r="E325" s="35"/>
      <c r="F325" s="24"/>
      <c r="G325" s="34"/>
      <c r="H325" s="124"/>
      <c r="I325" s="124"/>
      <c r="J325" s="124"/>
      <c r="K325" s="124"/>
      <c r="L325" s="1"/>
      <c r="M325" s="1"/>
      <c r="N325" s="1"/>
      <c r="O325" s="1"/>
      <c r="P325" s="1"/>
    </row>
    <row r="326" spans="1:16" ht="40.25" customHeight="1">
      <c r="A326" s="19" t="s">
        <v>516</v>
      </c>
      <c r="B326" s="648" t="s">
        <v>517</v>
      </c>
      <c r="C326" s="649"/>
      <c r="D326" s="650"/>
      <c r="E326" s="653"/>
      <c r="F326" s="649"/>
      <c r="G326" s="649"/>
      <c r="H326" s="13">
        <f>SUM(D327:D329)</f>
        <v>2</v>
      </c>
      <c r="I326" s="17">
        <f>COUNT(D327:D329)*2</f>
        <v>2</v>
      </c>
    </row>
    <row r="327" spans="1:16" ht="96">
      <c r="A327" s="19" t="s">
        <v>518</v>
      </c>
      <c r="B327" s="37" t="s">
        <v>519</v>
      </c>
      <c r="C327" s="24" t="s">
        <v>520</v>
      </c>
      <c r="D327" s="421">
        <v>2</v>
      </c>
      <c r="E327" s="339" t="s">
        <v>521</v>
      </c>
      <c r="F327" s="24" t="s">
        <v>2680</v>
      </c>
      <c r="G327" s="25"/>
      <c r="H327" s="13"/>
    </row>
    <row r="328" spans="1:16" ht="51" hidden="1">
      <c r="A328" s="87" t="s">
        <v>522</v>
      </c>
      <c r="B328" s="37" t="s">
        <v>523</v>
      </c>
      <c r="C328" s="34"/>
      <c r="D328" s="34"/>
      <c r="E328" s="35"/>
      <c r="F328" s="24"/>
      <c r="G328" s="34"/>
      <c r="H328" s="124"/>
      <c r="I328" s="124"/>
      <c r="J328" s="124"/>
      <c r="K328" s="124"/>
      <c r="L328" s="1"/>
      <c r="M328" s="1"/>
      <c r="N328" s="1"/>
      <c r="O328" s="1"/>
      <c r="P328" s="1"/>
    </row>
    <row r="329" spans="1:16" ht="64" hidden="1">
      <c r="A329" s="87" t="s">
        <v>524</v>
      </c>
      <c r="B329" s="38" t="s">
        <v>525</v>
      </c>
      <c r="C329" s="34"/>
      <c r="D329" s="34"/>
      <c r="E329" s="35"/>
      <c r="F329" s="24"/>
      <c r="G329" s="34"/>
      <c r="H329" s="124"/>
      <c r="I329" s="124"/>
      <c r="J329" s="124"/>
      <c r="K329" s="124"/>
      <c r="L329" s="1"/>
      <c r="M329" s="1"/>
      <c r="N329" s="1"/>
      <c r="O329" s="1"/>
      <c r="P329" s="1"/>
    </row>
    <row r="330" spans="1:16" ht="40.25" customHeight="1">
      <c r="A330" s="19" t="s">
        <v>526</v>
      </c>
      <c r="B330" s="648" t="s">
        <v>527</v>
      </c>
      <c r="C330" s="649"/>
      <c r="D330" s="650"/>
      <c r="E330" s="653"/>
      <c r="F330" s="649"/>
      <c r="G330" s="649"/>
      <c r="H330" s="13">
        <f>SUM(D331:D333)</f>
        <v>4</v>
      </c>
      <c r="I330" s="17">
        <f>COUNT(D331:D333)*2</f>
        <v>4</v>
      </c>
    </row>
    <row r="331" spans="1:16" ht="64">
      <c r="A331" s="19" t="s">
        <v>528</v>
      </c>
      <c r="B331" s="37" t="s">
        <v>529</v>
      </c>
      <c r="C331" s="77" t="s">
        <v>530</v>
      </c>
      <c r="D331" s="421">
        <v>2</v>
      </c>
      <c r="E331" s="339" t="s">
        <v>357</v>
      </c>
      <c r="F331" s="24" t="s">
        <v>2819</v>
      </c>
      <c r="G331" s="25"/>
      <c r="H331" s="13"/>
    </row>
    <row r="332" spans="1:16" ht="51">
      <c r="A332" s="19" t="s">
        <v>531</v>
      </c>
      <c r="B332" s="37" t="s">
        <v>532</v>
      </c>
      <c r="C332" s="24" t="s">
        <v>2681</v>
      </c>
      <c r="D332" s="421">
        <v>2</v>
      </c>
      <c r="E332" s="339" t="s">
        <v>357</v>
      </c>
      <c r="F332" s="24" t="s">
        <v>2820</v>
      </c>
      <c r="G332" s="22"/>
    </row>
    <row r="333" spans="1:16" ht="48" hidden="1">
      <c r="A333" s="36" t="s">
        <v>533</v>
      </c>
      <c r="B333" s="38" t="s">
        <v>534</v>
      </c>
      <c r="C333" s="34"/>
      <c r="D333" s="34"/>
      <c r="E333" s="35"/>
      <c r="F333" s="24"/>
      <c r="G333" s="34"/>
      <c r="H333" s="124"/>
      <c r="I333" s="124"/>
      <c r="J333" s="124"/>
      <c r="K333" s="124"/>
      <c r="L333" s="1"/>
      <c r="M333" s="1"/>
      <c r="N333" s="1"/>
      <c r="O333" s="1"/>
      <c r="P333" s="1"/>
    </row>
    <row r="334" spans="1:16" ht="40.25" hidden="1" customHeight="1">
      <c r="A334" s="88" t="s">
        <v>535</v>
      </c>
      <c r="B334" s="648" t="s">
        <v>536</v>
      </c>
      <c r="C334" s="649"/>
      <c r="D334" s="649"/>
      <c r="E334" s="649"/>
      <c r="F334" s="649"/>
      <c r="G334" s="651"/>
      <c r="H334" s="124"/>
      <c r="I334" s="124"/>
      <c r="J334" s="124"/>
      <c r="K334" s="124"/>
      <c r="L334" s="1"/>
      <c r="M334" s="1"/>
      <c r="N334" s="1"/>
      <c r="O334" s="1"/>
      <c r="P334" s="1"/>
    </row>
    <row r="335" spans="1:16" ht="63" hidden="1" customHeight="1">
      <c r="A335" s="36" t="s">
        <v>537</v>
      </c>
      <c r="B335" s="37" t="s">
        <v>538</v>
      </c>
      <c r="C335" s="34"/>
      <c r="D335" s="34"/>
      <c r="E335" s="35"/>
      <c r="F335" s="24"/>
      <c r="G335" s="34"/>
      <c r="H335" s="124"/>
      <c r="I335" s="124"/>
      <c r="J335" s="124"/>
      <c r="K335" s="124"/>
      <c r="L335" s="1"/>
      <c r="M335" s="1"/>
      <c r="N335" s="1"/>
      <c r="O335" s="1"/>
      <c r="P335" s="1"/>
    </row>
    <row r="336" spans="1:16" ht="53" hidden="1" customHeight="1">
      <c r="A336" s="36" t="s">
        <v>539</v>
      </c>
      <c r="B336" s="20" t="s">
        <v>540</v>
      </c>
      <c r="C336" s="34"/>
      <c r="D336" s="34"/>
      <c r="E336" s="35"/>
      <c r="F336" s="24"/>
      <c r="G336" s="34"/>
      <c r="H336" s="124"/>
      <c r="I336" s="124"/>
      <c r="J336" s="124"/>
      <c r="K336" s="124"/>
      <c r="L336" s="1"/>
      <c r="M336" s="1"/>
      <c r="N336" s="1"/>
      <c r="O336" s="1"/>
      <c r="P336" s="1"/>
    </row>
    <row r="337" spans="1:16" ht="28.5" hidden="1" customHeight="1">
      <c r="A337" s="89" t="s">
        <v>541</v>
      </c>
      <c r="B337" s="648" t="s">
        <v>542</v>
      </c>
      <c r="C337" s="649"/>
      <c r="D337" s="649"/>
      <c r="E337" s="649"/>
      <c r="F337" s="649"/>
      <c r="G337" s="651"/>
      <c r="H337" s="124"/>
      <c r="I337" s="124"/>
      <c r="J337" s="124"/>
      <c r="K337" s="124"/>
      <c r="L337" s="1"/>
      <c r="M337" s="1"/>
      <c r="N337" s="1"/>
      <c r="O337" s="1"/>
      <c r="P337" s="1"/>
    </row>
    <row r="338" spans="1:16" ht="42" hidden="1" customHeight="1">
      <c r="A338" s="36" t="s">
        <v>543</v>
      </c>
      <c r="B338" s="37" t="s">
        <v>544</v>
      </c>
      <c r="C338" s="34"/>
      <c r="D338" s="34"/>
      <c r="E338" s="35"/>
      <c r="F338" s="24"/>
      <c r="G338" s="34"/>
      <c r="H338" s="124"/>
      <c r="I338" s="124"/>
      <c r="J338" s="124"/>
      <c r="K338" s="124"/>
      <c r="L338" s="1"/>
      <c r="M338" s="1"/>
      <c r="N338" s="1"/>
      <c r="O338" s="1"/>
      <c r="P338" s="1"/>
    </row>
    <row r="339" spans="1:16" ht="88" hidden="1" customHeight="1">
      <c r="A339" s="36" t="s">
        <v>545</v>
      </c>
      <c r="B339" s="37" t="s">
        <v>546</v>
      </c>
      <c r="C339" s="34"/>
      <c r="D339" s="34"/>
      <c r="E339" s="35"/>
      <c r="F339" s="24"/>
      <c r="G339" s="34"/>
      <c r="H339" s="124"/>
      <c r="I339" s="124"/>
      <c r="J339" s="124"/>
      <c r="K339" s="124"/>
      <c r="L339" s="1"/>
      <c r="M339" s="1"/>
      <c r="N339" s="1"/>
      <c r="O339" s="1"/>
      <c r="P339" s="1"/>
    </row>
    <row r="340" spans="1:16" ht="40.25" customHeight="1">
      <c r="A340" s="19" t="s">
        <v>547</v>
      </c>
      <c r="B340" s="648" t="s">
        <v>548</v>
      </c>
      <c r="C340" s="649"/>
      <c r="D340" s="650"/>
      <c r="E340" s="653"/>
      <c r="F340" s="649"/>
      <c r="G340" s="651"/>
      <c r="H340" s="17">
        <f>SUM(D341:D345)</f>
        <v>8</v>
      </c>
      <c r="I340" s="17">
        <f>COUNT(D341:D345)*2</f>
        <v>8</v>
      </c>
    </row>
    <row r="341" spans="1:16" ht="51" hidden="1">
      <c r="A341" s="36" t="s">
        <v>549</v>
      </c>
      <c r="B341" s="37" t="s">
        <v>550</v>
      </c>
      <c r="C341" s="34"/>
      <c r="D341" s="34"/>
      <c r="E341" s="35"/>
      <c r="F341" s="24"/>
      <c r="G341" s="34"/>
      <c r="H341" s="203"/>
      <c r="I341" s="124"/>
      <c r="J341" s="124"/>
      <c r="K341" s="124"/>
      <c r="L341" s="1"/>
      <c r="M341" s="1"/>
      <c r="N341" s="1"/>
      <c r="O341" s="1"/>
      <c r="P341" s="1"/>
    </row>
    <row r="342" spans="1:16" ht="208">
      <c r="A342" s="19" t="s">
        <v>551</v>
      </c>
      <c r="B342" s="37" t="s">
        <v>552</v>
      </c>
      <c r="C342" s="287" t="s">
        <v>2203</v>
      </c>
      <c r="D342" s="421">
        <v>2</v>
      </c>
      <c r="E342" s="339" t="s">
        <v>431</v>
      </c>
      <c r="F342" s="24" t="s">
        <v>2821</v>
      </c>
      <c r="G342" s="22"/>
    </row>
    <row r="343" spans="1:16" ht="224">
      <c r="A343" s="19"/>
      <c r="B343" s="37"/>
      <c r="C343" s="59" t="s">
        <v>2473</v>
      </c>
      <c r="D343" s="421">
        <v>2</v>
      </c>
      <c r="E343" s="339" t="s">
        <v>431</v>
      </c>
      <c r="F343" s="21" t="s">
        <v>2822</v>
      </c>
      <c r="G343" s="410"/>
    </row>
    <row r="344" spans="1:16" ht="16">
      <c r="A344" s="19"/>
      <c r="B344" s="37"/>
      <c r="C344" s="288" t="s">
        <v>2204</v>
      </c>
      <c r="D344" s="421">
        <v>2</v>
      </c>
      <c r="E344" s="339" t="s">
        <v>431</v>
      </c>
      <c r="F344" s="21"/>
      <c r="G344" s="22"/>
    </row>
    <row r="345" spans="1:16" ht="68">
      <c r="A345" s="19" t="s">
        <v>553</v>
      </c>
      <c r="B345" s="54" t="s">
        <v>554</v>
      </c>
      <c r="C345" s="54" t="s">
        <v>1965</v>
      </c>
      <c r="D345" s="421">
        <v>2</v>
      </c>
      <c r="E345" s="348" t="s">
        <v>233</v>
      </c>
      <c r="F345" s="54"/>
      <c r="G345" s="22"/>
    </row>
    <row r="346" spans="1:16" ht="40.25" customHeight="1">
      <c r="A346" s="19" t="s">
        <v>555</v>
      </c>
      <c r="B346" s="648" t="s">
        <v>556</v>
      </c>
      <c r="C346" s="649"/>
      <c r="D346" s="650"/>
      <c r="E346" s="653"/>
      <c r="F346" s="649"/>
      <c r="G346" s="649"/>
      <c r="H346" s="13">
        <f>SUM(D347:D350)</f>
        <v>6</v>
      </c>
      <c r="I346" s="17">
        <f>COUNT(D347:D350)*2</f>
        <v>6</v>
      </c>
    </row>
    <row r="347" spans="1:16" ht="34" hidden="1">
      <c r="A347" s="36" t="s">
        <v>557</v>
      </c>
      <c r="B347" s="37" t="s">
        <v>558</v>
      </c>
      <c r="C347" s="20"/>
      <c r="D347" s="22"/>
      <c r="E347" s="35"/>
      <c r="F347" s="24"/>
      <c r="G347" s="25"/>
      <c r="H347" s="378"/>
      <c r="I347" s="124"/>
      <c r="J347" s="124"/>
      <c r="K347" s="124"/>
      <c r="L347" s="1"/>
      <c r="M347" s="1"/>
      <c r="N347" s="1"/>
      <c r="O347" s="1"/>
      <c r="P347" s="1"/>
    </row>
    <row r="348" spans="1:16" ht="68">
      <c r="A348" s="19" t="s">
        <v>559</v>
      </c>
      <c r="B348" s="37" t="s">
        <v>560</v>
      </c>
      <c r="C348" s="38" t="s">
        <v>561</v>
      </c>
      <c r="D348" s="423">
        <v>2</v>
      </c>
      <c r="E348" s="339" t="s">
        <v>521</v>
      </c>
      <c r="F348" s="38" t="s">
        <v>2205</v>
      </c>
      <c r="G348" s="25"/>
      <c r="H348" s="13"/>
    </row>
    <row r="349" spans="1:16" ht="32">
      <c r="A349" s="19"/>
      <c r="B349" s="37"/>
      <c r="C349" s="38" t="s">
        <v>563</v>
      </c>
      <c r="D349" s="423">
        <v>2</v>
      </c>
      <c r="E349" s="339" t="s">
        <v>481</v>
      </c>
      <c r="F349" s="38"/>
      <c r="G349" s="25"/>
      <c r="H349" s="13"/>
    </row>
    <row r="350" spans="1:16" ht="80.25" customHeight="1">
      <c r="A350" s="19" t="s">
        <v>564</v>
      </c>
      <c r="B350" s="37" t="s">
        <v>565</v>
      </c>
      <c r="C350" s="24" t="s">
        <v>566</v>
      </c>
      <c r="D350" s="423">
        <v>2</v>
      </c>
      <c r="E350" s="339" t="s">
        <v>168</v>
      </c>
      <c r="F350" s="77" t="s">
        <v>2206</v>
      </c>
      <c r="G350" s="25"/>
      <c r="H350" s="13"/>
    </row>
    <row r="351" spans="1:16" ht="40.25" customHeight="1">
      <c r="A351" s="19" t="s">
        <v>567</v>
      </c>
      <c r="B351" s="648" t="s">
        <v>568</v>
      </c>
      <c r="C351" s="649"/>
      <c r="D351" s="650"/>
      <c r="E351" s="653"/>
      <c r="F351" s="649"/>
      <c r="G351" s="649"/>
      <c r="H351" s="13">
        <f>SUM(D352:D353)</f>
        <v>2</v>
      </c>
      <c r="I351" s="17">
        <f>COUNT(D352:D353)*2</f>
        <v>2</v>
      </c>
    </row>
    <row r="352" spans="1:16" ht="64">
      <c r="A352" s="19" t="s">
        <v>569</v>
      </c>
      <c r="B352" s="90" t="s">
        <v>570</v>
      </c>
      <c r="C352" s="77" t="s">
        <v>571</v>
      </c>
      <c r="D352" s="421">
        <v>2</v>
      </c>
      <c r="E352" s="339" t="s">
        <v>122</v>
      </c>
      <c r="F352" s="24" t="s">
        <v>572</v>
      </c>
      <c r="G352" s="25"/>
      <c r="H352" s="13"/>
    </row>
    <row r="353" spans="1:16" ht="32" hidden="1">
      <c r="A353" s="36" t="s">
        <v>573</v>
      </c>
      <c r="B353" s="90" t="s">
        <v>574</v>
      </c>
      <c r="C353" s="34"/>
      <c r="D353" s="34"/>
      <c r="E353" s="35"/>
      <c r="F353" s="24"/>
      <c r="G353" s="34"/>
      <c r="H353" s="124"/>
      <c r="I353" s="124"/>
      <c r="J353" s="124"/>
      <c r="K353" s="124"/>
      <c r="L353" s="1"/>
      <c r="M353" s="1"/>
      <c r="N353" s="1"/>
      <c r="O353" s="1"/>
      <c r="P353" s="1"/>
    </row>
    <row r="354" spans="1:16" ht="19">
      <c r="A354" s="19"/>
      <c r="B354" s="661" t="s">
        <v>575</v>
      </c>
      <c r="C354" s="661"/>
      <c r="D354" s="662"/>
      <c r="E354" s="661"/>
      <c r="F354" s="661"/>
      <c r="G354" s="661"/>
      <c r="H354" s="13">
        <f>H355+H368+H371+H387+H390+H396+H406+H424+H438+H496</f>
        <v>212</v>
      </c>
      <c r="I354" s="17">
        <f>I355+I368+I371+I387+I390+I396+I406+I424+I438+I496</f>
        <v>212</v>
      </c>
    </row>
    <row r="355" spans="1:16" ht="40.25" customHeight="1">
      <c r="A355" s="19" t="s">
        <v>576</v>
      </c>
      <c r="B355" s="652" t="s">
        <v>577</v>
      </c>
      <c r="C355" s="649"/>
      <c r="D355" s="650"/>
      <c r="E355" s="653"/>
      <c r="F355" s="649"/>
      <c r="G355" s="649"/>
      <c r="H355" s="13">
        <f>SUM(D356:D367)</f>
        <v>22</v>
      </c>
      <c r="I355" s="17">
        <f>COUNT(D356:D367)*2</f>
        <v>22</v>
      </c>
    </row>
    <row r="356" spans="1:16" ht="64">
      <c r="A356" s="19" t="s">
        <v>578</v>
      </c>
      <c r="B356" s="20" t="s">
        <v>579</v>
      </c>
      <c r="C356" s="38" t="s">
        <v>580</v>
      </c>
      <c r="D356" s="421">
        <v>2</v>
      </c>
      <c r="E356" s="339" t="s">
        <v>581</v>
      </c>
      <c r="F356" s="38" t="s">
        <v>2207</v>
      </c>
      <c r="G356" s="25"/>
      <c r="H356" s="13"/>
    </row>
    <row r="357" spans="1:16" ht="32">
      <c r="A357" s="19"/>
      <c r="B357" s="20"/>
      <c r="C357" s="77" t="s">
        <v>2208</v>
      </c>
      <c r="D357" s="421">
        <v>2</v>
      </c>
      <c r="E357" s="344" t="s">
        <v>241</v>
      </c>
      <c r="F357" s="24" t="s">
        <v>2209</v>
      </c>
      <c r="G357" s="25"/>
      <c r="H357" s="13"/>
    </row>
    <row r="358" spans="1:16" ht="48">
      <c r="A358" s="19"/>
      <c r="B358" s="20"/>
      <c r="C358" s="77" t="s">
        <v>582</v>
      </c>
      <c r="D358" s="421">
        <v>2</v>
      </c>
      <c r="E358" s="344" t="s">
        <v>122</v>
      </c>
      <c r="F358" s="24" t="s">
        <v>2210</v>
      </c>
      <c r="G358" s="25"/>
      <c r="H358" s="13"/>
    </row>
    <row r="359" spans="1:16" ht="96" customHeight="1">
      <c r="A359" s="19" t="s">
        <v>583</v>
      </c>
      <c r="B359" s="20" t="s">
        <v>584</v>
      </c>
      <c r="C359" s="26" t="s">
        <v>585</v>
      </c>
      <c r="D359" s="421">
        <v>2</v>
      </c>
      <c r="E359" s="344" t="s">
        <v>168</v>
      </c>
      <c r="F359" s="77" t="s">
        <v>2211</v>
      </c>
      <c r="G359" s="25"/>
      <c r="H359" s="13"/>
    </row>
    <row r="360" spans="1:16" ht="16">
      <c r="A360" s="19"/>
      <c r="B360" s="20"/>
      <c r="C360" s="77" t="s">
        <v>586</v>
      </c>
      <c r="D360" s="421">
        <v>2</v>
      </c>
      <c r="E360" s="344" t="s">
        <v>581</v>
      </c>
      <c r="F360" s="24" t="s">
        <v>2212</v>
      </c>
      <c r="G360" s="25"/>
      <c r="H360" s="13"/>
    </row>
    <row r="361" spans="1:16" ht="48" customHeight="1">
      <c r="A361" s="19"/>
      <c r="B361" s="20"/>
      <c r="C361" s="77" t="s">
        <v>587</v>
      </c>
      <c r="D361" s="421">
        <v>2</v>
      </c>
      <c r="E361" s="344" t="s">
        <v>339</v>
      </c>
      <c r="F361" s="24" t="s">
        <v>2213</v>
      </c>
      <c r="G361" s="25"/>
      <c r="H361" s="13"/>
    </row>
    <row r="362" spans="1:16" ht="32">
      <c r="A362" s="19"/>
      <c r="C362" s="24" t="s">
        <v>2214</v>
      </c>
      <c r="D362" s="421">
        <v>2</v>
      </c>
      <c r="E362" s="344" t="s">
        <v>339</v>
      </c>
      <c r="F362" s="289" t="s">
        <v>2682</v>
      </c>
      <c r="G362" s="25"/>
      <c r="H362" s="13"/>
    </row>
    <row r="363" spans="1:16" ht="48">
      <c r="A363" s="19"/>
      <c r="B363" s="20"/>
      <c r="C363" s="77" t="s">
        <v>588</v>
      </c>
      <c r="D363" s="421">
        <v>2</v>
      </c>
      <c r="E363" s="344" t="s">
        <v>168</v>
      </c>
      <c r="F363" s="24" t="s">
        <v>2215</v>
      </c>
      <c r="G363" s="25"/>
      <c r="H363" s="13"/>
    </row>
    <row r="364" spans="1:16" ht="48.75" customHeight="1">
      <c r="A364" s="19"/>
      <c r="B364" s="20"/>
      <c r="C364" s="77" t="s">
        <v>589</v>
      </c>
      <c r="D364" s="421">
        <v>2</v>
      </c>
      <c r="E364" s="344" t="s">
        <v>590</v>
      </c>
      <c r="F364" s="24" t="s">
        <v>2216</v>
      </c>
      <c r="G364" s="25"/>
      <c r="H364" s="13"/>
    </row>
    <row r="365" spans="1:16" ht="65" customHeight="1">
      <c r="A365" s="19" t="s">
        <v>591</v>
      </c>
      <c r="B365" s="20" t="s">
        <v>592</v>
      </c>
      <c r="C365" s="24" t="s">
        <v>593</v>
      </c>
      <c r="D365" s="421">
        <v>2</v>
      </c>
      <c r="E365" s="339" t="s">
        <v>122</v>
      </c>
      <c r="F365" s="24" t="s">
        <v>2486</v>
      </c>
      <c r="G365" s="25"/>
      <c r="H365" s="13"/>
    </row>
    <row r="366" spans="1:16" ht="45" customHeight="1">
      <c r="A366" s="19"/>
      <c r="B366" s="20"/>
      <c r="C366" s="24" t="s">
        <v>594</v>
      </c>
      <c r="D366" s="421">
        <v>2</v>
      </c>
      <c r="E366" s="339" t="s">
        <v>122</v>
      </c>
      <c r="F366" s="24" t="s">
        <v>2217</v>
      </c>
      <c r="G366" s="25"/>
      <c r="H366" s="13"/>
    </row>
    <row r="367" spans="1:16" ht="51" hidden="1">
      <c r="A367" s="36" t="s">
        <v>595</v>
      </c>
      <c r="B367" s="20" t="s">
        <v>596</v>
      </c>
      <c r="C367" s="34"/>
      <c r="D367" s="34"/>
      <c r="E367" s="35"/>
      <c r="F367" s="24"/>
      <c r="G367" s="34"/>
      <c r="H367" s="124"/>
      <c r="I367" s="124"/>
      <c r="J367" s="124"/>
      <c r="K367" s="124"/>
      <c r="L367" s="1"/>
      <c r="M367" s="1"/>
      <c r="N367" s="1"/>
      <c r="O367" s="1"/>
      <c r="P367" s="1"/>
    </row>
    <row r="368" spans="1:16" ht="40.25" customHeight="1">
      <c r="A368" s="19" t="s">
        <v>597</v>
      </c>
      <c r="B368" s="648" t="s">
        <v>598</v>
      </c>
      <c r="C368" s="649"/>
      <c r="D368" s="650"/>
      <c r="E368" s="653"/>
      <c r="F368" s="649"/>
      <c r="G368" s="649"/>
      <c r="H368" s="13">
        <f>SUM(D369:D370)</f>
        <v>4</v>
      </c>
      <c r="I368" s="17">
        <f>COUNT(D369:D370)*2</f>
        <v>4</v>
      </c>
    </row>
    <row r="369" spans="1:16" ht="108" customHeight="1">
      <c r="A369" s="19" t="s">
        <v>599</v>
      </c>
      <c r="B369" s="37" t="s">
        <v>600</v>
      </c>
      <c r="C369" s="77" t="s">
        <v>601</v>
      </c>
      <c r="D369" s="421">
        <v>2</v>
      </c>
      <c r="E369" s="339" t="s">
        <v>168</v>
      </c>
      <c r="F369" s="24" t="s">
        <v>2218</v>
      </c>
      <c r="G369" s="25"/>
      <c r="H369" s="13"/>
    </row>
    <row r="370" spans="1:16" ht="160">
      <c r="A370" s="19" t="s">
        <v>602</v>
      </c>
      <c r="B370" s="37" t="s">
        <v>603</v>
      </c>
      <c r="C370" s="77" t="s">
        <v>2683</v>
      </c>
      <c r="D370" s="421">
        <v>2</v>
      </c>
      <c r="E370" s="339" t="s">
        <v>339</v>
      </c>
      <c r="F370" s="24" t="s">
        <v>2823</v>
      </c>
      <c r="G370" s="25"/>
      <c r="H370" s="13"/>
    </row>
    <row r="371" spans="1:16" ht="40.25" customHeight="1">
      <c r="A371" s="19" t="s">
        <v>604</v>
      </c>
      <c r="B371" s="648" t="s">
        <v>605</v>
      </c>
      <c r="C371" s="649"/>
      <c r="D371" s="650"/>
      <c r="E371" s="653"/>
      <c r="F371" s="649"/>
      <c r="G371" s="649"/>
      <c r="H371" s="13">
        <f>SUM(D372:D380)</f>
        <v>16</v>
      </c>
      <c r="I371" s="17">
        <f>COUNT(D372:D380)*2</f>
        <v>16</v>
      </c>
    </row>
    <row r="372" spans="1:16" ht="51">
      <c r="A372" s="19" t="s">
        <v>606</v>
      </c>
      <c r="B372" s="37" t="s">
        <v>607</v>
      </c>
      <c r="C372" s="37" t="s">
        <v>1265</v>
      </c>
      <c r="D372" s="421">
        <v>2</v>
      </c>
      <c r="E372" s="344" t="s">
        <v>122</v>
      </c>
      <c r="F372" s="24" t="s">
        <v>2219</v>
      </c>
      <c r="G372" s="25"/>
      <c r="H372" s="13"/>
    </row>
    <row r="373" spans="1:16" ht="80">
      <c r="A373" s="19" t="s">
        <v>608</v>
      </c>
      <c r="B373" s="24" t="s">
        <v>609</v>
      </c>
      <c r="C373" s="37" t="s">
        <v>2220</v>
      </c>
      <c r="D373" s="421">
        <v>2</v>
      </c>
      <c r="E373" s="344" t="s">
        <v>122</v>
      </c>
      <c r="F373" s="24" t="s">
        <v>2824</v>
      </c>
      <c r="G373" s="25"/>
      <c r="H373" s="13"/>
    </row>
    <row r="374" spans="1:16" ht="150.75" customHeight="1">
      <c r="A374" s="19"/>
      <c r="C374" s="37" t="s">
        <v>610</v>
      </c>
      <c r="D374" s="421">
        <v>2</v>
      </c>
      <c r="E374" s="344" t="s">
        <v>122</v>
      </c>
      <c r="F374" s="24" t="s">
        <v>2221</v>
      </c>
      <c r="G374" s="25"/>
      <c r="H374" s="13"/>
    </row>
    <row r="375" spans="1:16" ht="64">
      <c r="A375" s="19"/>
      <c r="B375" s="37"/>
      <c r="C375" s="37" t="s">
        <v>611</v>
      </c>
      <c r="D375" s="421">
        <v>2</v>
      </c>
      <c r="E375" s="344" t="s">
        <v>122</v>
      </c>
      <c r="F375" s="24" t="s">
        <v>2825</v>
      </c>
      <c r="G375" s="25"/>
      <c r="H375" s="13"/>
    </row>
    <row r="376" spans="1:16" ht="64">
      <c r="A376" s="19"/>
      <c r="B376" s="37"/>
      <c r="C376" s="37" t="s">
        <v>612</v>
      </c>
      <c r="D376" s="421">
        <v>2</v>
      </c>
      <c r="E376" s="339" t="s">
        <v>793</v>
      </c>
      <c r="F376" s="24" t="s">
        <v>2222</v>
      </c>
      <c r="G376" s="25"/>
      <c r="H376" s="13"/>
    </row>
    <row r="377" spans="1:16" ht="54.75" customHeight="1">
      <c r="A377" s="19"/>
      <c r="B377" s="34"/>
      <c r="C377" s="37" t="s">
        <v>613</v>
      </c>
      <c r="D377" s="421">
        <v>2</v>
      </c>
      <c r="E377" s="339" t="s">
        <v>521</v>
      </c>
      <c r="F377" s="24"/>
      <c r="G377" s="25"/>
      <c r="H377" s="13"/>
    </row>
    <row r="378" spans="1:16" ht="34" hidden="1">
      <c r="A378" s="36" t="s">
        <v>614</v>
      </c>
      <c r="B378" s="37" t="s">
        <v>615</v>
      </c>
      <c r="C378" s="34"/>
      <c r="D378" s="34"/>
      <c r="E378" s="35"/>
      <c r="F378" s="24"/>
      <c r="G378" s="34"/>
      <c r="H378" s="124"/>
      <c r="I378" s="124"/>
      <c r="J378" s="124"/>
      <c r="K378" s="124"/>
      <c r="L378" s="1"/>
      <c r="M378" s="1"/>
      <c r="N378" s="1"/>
      <c r="O378" s="1"/>
      <c r="P378" s="1"/>
    </row>
    <row r="379" spans="1:16" ht="96">
      <c r="A379" s="19" t="s">
        <v>616</v>
      </c>
      <c r="B379" s="37" t="s">
        <v>617</v>
      </c>
      <c r="C379" s="77" t="s">
        <v>618</v>
      </c>
      <c r="D379" s="421">
        <v>2</v>
      </c>
      <c r="E379" s="339" t="s">
        <v>521</v>
      </c>
      <c r="F379" s="24" t="s">
        <v>2223</v>
      </c>
      <c r="G379" s="25"/>
      <c r="H379" s="13"/>
    </row>
    <row r="380" spans="1:16" ht="48">
      <c r="A380" s="19"/>
      <c r="B380" s="37"/>
      <c r="C380" s="77" t="s">
        <v>2224</v>
      </c>
      <c r="D380" s="421">
        <v>2</v>
      </c>
      <c r="E380" s="339" t="s">
        <v>793</v>
      </c>
      <c r="F380" s="24" t="s">
        <v>2225</v>
      </c>
      <c r="G380" s="96"/>
    </row>
    <row r="381" spans="1:16" ht="40.25" hidden="1" customHeight="1">
      <c r="A381" s="88" t="s">
        <v>619</v>
      </c>
      <c r="B381" s="652" t="s">
        <v>620</v>
      </c>
      <c r="C381" s="649"/>
      <c r="D381" s="649"/>
      <c r="E381" s="649"/>
      <c r="F381" s="649"/>
      <c r="G381" s="651"/>
      <c r="H381" s="124"/>
      <c r="I381" s="124"/>
      <c r="J381" s="124"/>
      <c r="K381" s="124"/>
      <c r="L381" s="1"/>
      <c r="M381" s="1"/>
      <c r="N381" s="1"/>
      <c r="O381" s="1"/>
      <c r="P381" s="1"/>
    </row>
    <row r="382" spans="1:16" ht="51" hidden="1">
      <c r="A382" s="36" t="s">
        <v>621</v>
      </c>
      <c r="B382" s="20" t="s">
        <v>622</v>
      </c>
      <c r="C382" s="34"/>
      <c r="D382" s="34"/>
      <c r="E382" s="35"/>
      <c r="F382" s="24"/>
      <c r="G382" s="34"/>
      <c r="H382" s="124"/>
      <c r="I382" s="124"/>
      <c r="J382" s="124"/>
      <c r="K382" s="124"/>
      <c r="L382" s="1"/>
      <c r="M382" s="1"/>
      <c r="N382" s="1"/>
      <c r="O382" s="1"/>
      <c r="P382" s="1"/>
    </row>
    <row r="383" spans="1:16" ht="48" hidden="1">
      <c r="A383" s="36" t="s">
        <v>623</v>
      </c>
      <c r="B383" s="38" t="s">
        <v>624</v>
      </c>
      <c r="C383" s="37"/>
      <c r="D383" s="34"/>
      <c r="E383" s="35"/>
      <c r="F383" s="24"/>
      <c r="G383" s="34"/>
      <c r="H383" s="124"/>
      <c r="I383" s="124"/>
      <c r="J383" s="124"/>
      <c r="K383" s="124"/>
      <c r="L383" s="1"/>
      <c r="M383" s="1"/>
      <c r="N383" s="1"/>
      <c r="O383" s="1"/>
      <c r="P383" s="1"/>
    </row>
    <row r="384" spans="1:16" ht="51" hidden="1">
      <c r="A384" s="36" t="s">
        <v>625</v>
      </c>
      <c r="B384" s="20" t="s">
        <v>626</v>
      </c>
      <c r="C384" s="34"/>
      <c r="D384" s="34"/>
      <c r="E384" s="35"/>
      <c r="F384" s="24"/>
      <c r="G384" s="34"/>
      <c r="H384" s="124"/>
      <c r="I384" s="124"/>
      <c r="J384" s="124"/>
      <c r="K384" s="124"/>
      <c r="L384" s="1"/>
      <c r="M384" s="1"/>
      <c r="N384" s="1"/>
      <c r="O384" s="1"/>
      <c r="P384" s="1"/>
    </row>
    <row r="385" spans="1:16" ht="17" hidden="1">
      <c r="A385" s="36" t="s">
        <v>627</v>
      </c>
      <c r="B385" s="20" t="s">
        <v>628</v>
      </c>
      <c r="C385" s="34"/>
      <c r="D385" s="34"/>
      <c r="E385" s="35"/>
      <c r="F385" s="24"/>
      <c r="G385" s="34"/>
      <c r="H385" s="124"/>
      <c r="I385" s="124"/>
      <c r="J385" s="124"/>
      <c r="K385" s="124"/>
      <c r="L385" s="1"/>
      <c r="M385" s="1"/>
      <c r="N385" s="1"/>
      <c r="O385" s="1"/>
      <c r="P385" s="1"/>
    </row>
    <row r="386" spans="1:16" ht="34" hidden="1">
      <c r="A386" s="36" t="s">
        <v>629</v>
      </c>
      <c r="B386" s="20" t="s">
        <v>630</v>
      </c>
      <c r="C386" s="34"/>
      <c r="D386" s="34"/>
      <c r="E386" s="35"/>
      <c r="F386" s="24"/>
      <c r="G386" s="34"/>
      <c r="H386" s="124"/>
      <c r="I386" s="124"/>
      <c r="J386" s="124"/>
      <c r="K386" s="124"/>
      <c r="L386" s="1"/>
      <c r="M386" s="1"/>
      <c r="N386" s="1"/>
      <c r="O386" s="1"/>
      <c r="P386" s="1"/>
    </row>
    <row r="387" spans="1:16" ht="40.25" customHeight="1">
      <c r="A387" s="19" t="s">
        <v>631</v>
      </c>
      <c r="B387" s="652" t="s">
        <v>632</v>
      </c>
      <c r="C387" s="649"/>
      <c r="D387" s="650"/>
      <c r="E387" s="653"/>
      <c r="F387" s="649"/>
      <c r="G387" s="649"/>
      <c r="H387" s="13">
        <f>SUM(D388:D389)</f>
        <v>4</v>
      </c>
      <c r="I387" s="17">
        <f>COUNT(D388:D389)*2</f>
        <v>4</v>
      </c>
    </row>
    <row r="388" spans="1:16" ht="96">
      <c r="A388" s="19" t="s">
        <v>633</v>
      </c>
      <c r="B388" s="38" t="s">
        <v>634</v>
      </c>
      <c r="C388" s="24" t="s">
        <v>2226</v>
      </c>
      <c r="D388" s="421">
        <v>2</v>
      </c>
      <c r="E388" s="339" t="s">
        <v>1253</v>
      </c>
      <c r="F388" s="38" t="s">
        <v>2826</v>
      </c>
      <c r="G388" s="22"/>
    </row>
    <row r="389" spans="1:16" ht="48">
      <c r="A389" s="19" t="s">
        <v>635</v>
      </c>
      <c r="B389" s="38" t="s">
        <v>636</v>
      </c>
      <c r="C389" s="77" t="s">
        <v>637</v>
      </c>
      <c r="D389" s="421">
        <v>2</v>
      </c>
      <c r="E389" s="339" t="s">
        <v>326</v>
      </c>
      <c r="F389" s="24" t="s">
        <v>2227</v>
      </c>
      <c r="G389" s="25"/>
      <c r="H389" s="13"/>
    </row>
    <row r="390" spans="1:16" ht="40.25" customHeight="1">
      <c r="A390" s="19" t="s">
        <v>638</v>
      </c>
      <c r="B390" s="648" t="s">
        <v>639</v>
      </c>
      <c r="C390" s="649"/>
      <c r="D390" s="650"/>
      <c r="E390" s="653"/>
      <c r="F390" s="649"/>
      <c r="G390" s="649"/>
      <c r="H390" s="13">
        <f>SUM(D391:D395)</f>
        <v>10</v>
      </c>
      <c r="I390" s="17">
        <f>COUNT(D391:D395)*2</f>
        <v>10</v>
      </c>
    </row>
    <row r="391" spans="1:16" ht="48">
      <c r="A391" s="19" t="s">
        <v>640</v>
      </c>
      <c r="B391" s="24" t="s">
        <v>641</v>
      </c>
      <c r="C391" s="77" t="s">
        <v>642</v>
      </c>
      <c r="D391" s="467">
        <v>2</v>
      </c>
      <c r="E391" s="339" t="s">
        <v>581</v>
      </c>
      <c r="F391" s="24" t="s">
        <v>2228</v>
      </c>
      <c r="G391" s="25"/>
      <c r="H391" s="13"/>
    </row>
    <row r="392" spans="1:16" ht="32">
      <c r="A392" s="19"/>
      <c r="B392" s="24"/>
      <c r="C392" s="77" t="s">
        <v>643</v>
      </c>
      <c r="D392" s="467">
        <v>2</v>
      </c>
      <c r="E392" s="339" t="s">
        <v>581</v>
      </c>
      <c r="F392" s="24" t="s">
        <v>2229</v>
      </c>
      <c r="G392" s="25"/>
      <c r="H392" s="13"/>
    </row>
    <row r="393" spans="1:16" ht="64">
      <c r="A393" s="19" t="s">
        <v>644</v>
      </c>
      <c r="B393" s="24" t="s">
        <v>645</v>
      </c>
      <c r="C393" s="24" t="s">
        <v>646</v>
      </c>
      <c r="D393" s="467">
        <v>2</v>
      </c>
      <c r="E393" s="339" t="s">
        <v>581</v>
      </c>
      <c r="F393" s="40" t="s">
        <v>2827</v>
      </c>
      <c r="G393" s="407"/>
      <c r="H393" s="13"/>
    </row>
    <row r="394" spans="1:16" ht="32">
      <c r="A394" s="19"/>
      <c r="B394" s="24"/>
      <c r="C394" s="38" t="s">
        <v>647</v>
      </c>
      <c r="D394" s="467">
        <v>2</v>
      </c>
      <c r="E394" s="339" t="s">
        <v>122</v>
      </c>
      <c r="F394" s="38" t="s">
        <v>2230</v>
      </c>
      <c r="G394" s="25"/>
      <c r="H394" s="13"/>
    </row>
    <row r="395" spans="1:16" ht="64">
      <c r="A395" s="19"/>
      <c r="B395" s="24"/>
      <c r="C395" s="38" t="s">
        <v>2418</v>
      </c>
      <c r="D395" s="467">
        <v>2</v>
      </c>
      <c r="E395" s="339" t="s">
        <v>121</v>
      </c>
      <c r="F395" s="24" t="s">
        <v>2419</v>
      </c>
      <c r="G395" s="25"/>
      <c r="H395" s="13"/>
    </row>
    <row r="396" spans="1:16" ht="40.25" customHeight="1">
      <c r="A396" s="19" t="s">
        <v>649</v>
      </c>
      <c r="B396" s="652" t="s">
        <v>650</v>
      </c>
      <c r="C396" s="649"/>
      <c r="D396" s="650"/>
      <c r="E396" s="653"/>
      <c r="F396" s="649"/>
      <c r="G396" s="649"/>
      <c r="H396" s="13">
        <f>SUM(D397:D405)</f>
        <v>14</v>
      </c>
      <c r="I396" s="17">
        <f>COUNT(D397:D405)*2</f>
        <v>14</v>
      </c>
    </row>
    <row r="397" spans="1:16" ht="51" hidden="1">
      <c r="A397" s="36" t="s">
        <v>651</v>
      </c>
      <c r="B397" s="20" t="s">
        <v>652</v>
      </c>
      <c r="C397" s="34"/>
      <c r="D397" s="34"/>
      <c r="E397" s="35"/>
      <c r="F397" s="24"/>
      <c r="G397" s="34"/>
      <c r="H397" s="124"/>
      <c r="I397" s="124"/>
      <c r="J397" s="124"/>
      <c r="K397" s="124"/>
      <c r="L397" s="1"/>
      <c r="M397" s="1"/>
      <c r="N397" s="1"/>
      <c r="O397" s="1"/>
      <c r="P397" s="1"/>
    </row>
    <row r="398" spans="1:16" ht="51">
      <c r="A398" s="19" t="s">
        <v>653</v>
      </c>
      <c r="B398" s="20" t="s">
        <v>654</v>
      </c>
      <c r="C398" s="20" t="s">
        <v>655</v>
      </c>
      <c r="D398" s="421">
        <v>2</v>
      </c>
      <c r="E398" s="339" t="s">
        <v>581</v>
      </c>
      <c r="F398" s="24" t="s">
        <v>2231</v>
      </c>
      <c r="G398" s="25"/>
      <c r="H398" s="13"/>
    </row>
    <row r="399" spans="1:16" ht="48">
      <c r="A399" s="19"/>
      <c r="B399" s="20"/>
      <c r="C399" s="38" t="s">
        <v>2232</v>
      </c>
      <c r="D399" s="421">
        <v>2</v>
      </c>
      <c r="E399" s="339" t="s">
        <v>521</v>
      </c>
      <c r="F399" s="24" t="s">
        <v>2231</v>
      </c>
      <c r="G399" s="25"/>
      <c r="H399" s="13"/>
    </row>
    <row r="400" spans="1:16" ht="84" customHeight="1">
      <c r="A400" s="19" t="s">
        <v>657</v>
      </c>
      <c r="B400" s="20" t="s">
        <v>658</v>
      </c>
      <c r="C400" s="304" t="s">
        <v>659</v>
      </c>
      <c r="D400" s="421">
        <v>2</v>
      </c>
      <c r="E400" s="339" t="s">
        <v>326</v>
      </c>
      <c r="F400" s="38" t="s">
        <v>2828</v>
      </c>
      <c r="G400" s="409"/>
      <c r="H400" s="13"/>
    </row>
    <row r="401" spans="1:16" ht="64">
      <c r="A401" s="19"/>
      <c r="B401" s="20"/>
      <c r="C401" s="38" t="s">
        <v>660</v>
      </c>
      <c r="D401" s="421">
        <v>2</v>
      </c>
      <c r="E401" s="344" t="s">
        <v>521</v>
      </c>
      <c r="F401" s="38" t="s">
        <v>2829</v>
      </c>
      <c r="G401" s="25"/>
      <c r="H401" s="13"/>
    </row>
    <row r="402" spans="1:16" ht="64">
      <c r="A402" s="19"/>
      <c r="B402" s="20"/>
      <c r="C402" s="38" t="s">
        <v>2233</v>
      </c>
      <c r="D402" s="421">
        <v>2</v>
      </c>
      <c r="E402" s="344" t="s">
        <v>521</v>
      </c>
      <c r="F402" s="38" t="s">
        <v>2829</v>
      </c>
      <c r="G402" s="25"/>
    </row>
    <row r="403" spans="1:16" ht="34" hidden="1">
      <c r="A403" s="36" t="s">
        <v>661</v>
      </c>
      <c r="B403" s="20" t="s">
        <v>662</v>
      </c>
      <c r="C403" s="34"/>
      <c r="D403" s="34"/>
      <c r="E403" s="35"/>
      <c r="F403" s="24"/>
      <c r="G403" s="34"/>
      <c r="H403" s="124"/>
      <c r="I403" s="124"/>
      <c r="J403" s="124"/>
      <c r="K403" s="124"/>
      <c r="L403" s="1"/>
      <c r="M403" s="1"/>
      <c r="N403" s="1"/>
      <c r="O403" s="1"/>
      <c r="P403" s="1"/>
    </row>
    <row r="404" spans="1:16" ht="68.25" customHeight="1">
      <c r="A404" s="19" t="s">
        <v>663</v>
      </c>
      <c r="B404" s="20" t="s">
        <v>664</v>
      </c>
      <c r="C404" s="38" t="s">
        <v>665</v>
      </c>
      <c r="D404" s="421">
        <v>2</v>
      </c>
      <c r="E404" s="339" t="s">
        <v>666</v>
      </c>
      <c r="F404" s="24" t="s">
        <v>2234</v>
      </c>
      <c r="G404" s="25"/>
      <c r="H404" s="13"/>
    </row>
    <row r="405" spans="1:16" ht="101.25" customHeight="1">
      <c r="A405" s="19"/>
      <c r="B405" s="55"/>
      <c r="C405" s="38" t="s">
        <v>2420</v>
      </c>
      <c r="D405" s="421">
        <v>2</v>
      </c>
      <c r="E405" s="339" t="s">
        <v>1202</v>
      </c>
      <c r="F405" s="24" t="s">
        <v>2421</v>
      </c>
      <c r="G405" s="22"/>
      <c r="H405" s="13"/>
    </row>
    <row r="406" spans="1:16" ht="40.25" customHeight="1">
      <c r="A406" s="19" t="s">
        <v>667</v>
      </c>
      <c r="B406" s="648" t="s">
        <v>668</v>
      </c>
      <c r="C406" s="649"/>
      <c r="D406" s="650"/>
      <c r="E406" s="653"/>
      <c r="F406" s="649"/>
      <c r="G406" s="649"/>
      <c r="H406" s="13">
        <f>SUM(D407:D414)</f>
        <v>14</v>
      </c>
      <c r="I406" s="17">
        <f>COUNT(D407:D414)*2</f>
        <v>14</v>
      </c>
    </row>
    <row r="407" spans="1:16" ht="51">
      <c r="A407" s="19" t="s">
        <v>669</v>
      </c>
      <c r="B407" s="20" t="s">
        <v>670</v>
      </c>
      <c r="C407" s="77" t="s">
        <v>671</v>
      </c>
      <c r="D407" s="421">
        <v>2</v>
      </c>
      <c r="E407" s="339" t="s">
        <v>581</v>
      </c>
      <c r="F407" s="24" t="s">
        <v>2235</v>
      </c>
      <c r="G407" s="25"/>
      <c r="H407" s="13"/>
    </row>
    <row r="408" spans="1:16" ht="79" customHeight="1">
      <c r="A408" s="19" t="s">
        <v>672</v>
      </c>
      <c r="B408" s="20" t="s">
        <v>673</v>
      </c>
      <c r="C408" s="77" t="s">
        <v>2236</v>
      </c>
      <c r="D408" s="421">
        <v>2</v>
      </c>
      <c r="E408" s="339" t="s">
        <v>793</v>
      </c>
      <c r="F408" s="24" t="s">
        <v>3373</v>
      </c>
      <c r="G408" s="25"/>
      <c r="H408" s="13"/>
    </row>
    <row r="409" spans="1:16" ht="34" hidden="1">
      <c r="A409" s="36" t="s">
        <v>674</v>
      </c>
      <c r="B409" s="20" t="s">
        <v>675</v>
      </c>
      <c r="C409" s="34"/>
      <c r="D409" s="34"/>
      <c r="E409" s="35"/>
      <c r="F409" s="24"/>
      <c r="G409" s="34"/>
      <c r="H409" s="124"/>
      <c r="I409" s="124"/>
      <c r="J409" s="124"/>
      <c r="K409" s="124"/>
      <c r="L409" s="1"/>
      <c r="M409" s="1"/>
      <c r="N409" s="1"/>
      <c r="O409" s="1"/>
      <c r="P409" s="1"/>
    </row>
    <row r="410" spans="1:16" ht="34">
      <c r="A410" s="19" t="s">
        <v>676</v>
      </c>
      <c r="B410" s="58" t="s">
        <v>677</v>
      </c>
      <c r="C410" s="77" t="s">
        <v>678</v>
      </c>
      <c r="D410" s="421">
        <v>2</v>
      </c>
      <c r="E410" s="339" t="s">
        <v>581</v>
      </c>
      <c r="F410" s="24" t="s">
        <v>2237</v>
      </c>
      <c r="G410" s="25"/>
      <c r="H410" s="13"/>
    </row>
    <row r="411" spans="1:16" ht="49.5" customHeight="1">
      <c r="A411" s="19" t="s">
        <v>679</v>
      </c>
      <c r="B411" s="20" t="s">
        <v>680</v>
      </c>
      <c r="C411" s="77" t="s">
        <v>681</v>
      </c>
      <c r="D411" s="421">
        <v>2</v>
      </c>
      <c r="E411" s="339" t="s">
        <v>326</v>
      </c>
      <c r="F411" s="24" t="s">
        <v>2238</v>
      </c>
      <c r="G411" s="25"/>
      <c r="H411" s="13"/>
    </row>
    <row r="412" spans="1:16" ht="48">
      <c r="A412" s="19" t="s">
        <v>682</v>
      </c>
      <c r="B412" s="20" t="s">
        <v>683</v>
      </c>
      <c r="C412" s="26" t="s">
        <v>684</v>
      </c>
      <c r="D412" s="421">
        <v>2</v>
      </c>
      <c r="E412" s="339" t="s">
        <v>339</v>
      </c>
      <c r="F412" s="24" t="s">
        <v>2239</v>
      </c>
      <c r="G412" s="25"/>
      <c r="H412" s="13"/>
    </row>
    <row r="413" spans="1:16" ht="32">
      <c r="A413" s="19"/>
      <c r="B413" s="20"/>
      <c r="C413" s="24" t="s">
        <v>685</v>
      </c>
      <c r="D413" s="421">
        <v>2</v>
      </c>
      <c r="E413" s="339" t="s">
        <v>339</v>
      </c>
      <c r="F413" s="24" t="s">
        <v>2830</v>
      </c>
      <c r="G413" s="25"/>
      <c r="H413" s="13"/>
    </row>
    <row r="414" spans="1:16" ht="64">
      <c r="A414" s="19" t="s">
        <v>686</v>
      </c>
      <c r="B414" s="20" t="s">
        <v>687</v>
      </c>
      <c r="C414" s="24" t="s">
        <v>688</v>
      </c>
      <c r="D414" s="421">
        <v>2</v>
      </c>
      <c r="E414" s="339" t="s">
        <v>326</v>
      </c>
      <c r="F414" s="24" t="s">
        <v>2831</v>
      </c>
      <c r="G414" s="25"/>
      <c r="H414" s="13"/>
    </row>
    <row r="415" spans="1:16" ht="40.25" hidden="1" customHeight="1">
      <c r="A415" s="88" t="s">
        <v>689</v>
      </c>
      <c r="B415" s="652" t="s">
        <v>690</v>
      </c>
      <c r="C415" s="649"/>
      <c r="D415" s="649"/>
      <c r="E415" s="649"/>
      <c r="F415" s="649"/>
      <c r="G415" s="651"/>
      <c r="H415" s="124"/>
      <c r="I415" s="124"/>
      <c r="J415" s="124"/>
      <c r="K415" s="124"/>
      <c r="L415" s="1"/>
      <c r="M415" s="1"/>
      <c r="N415" s="1"/>
      <c r="O415" s="1"/>
      <c r="P415" s="1"/>
    </row>
    <row r="416" spans="1:16" ht="34" hidden="1">
      <c r="A416" s="36" t="s">
        <v>691</v>
      </c>
      <c r="B416" s="20" t="s">
        <v>692</v>
      </c>
      <c r="C416" s="34"/>
      <c r="D416" s="34"/>
      <c r="E416" s="35"/>
      <c r="F416" s="24"/>
      <c r="G416" s="34"/>
      <c r="H416" s="124"/>
      <c r="I416" s="124"/>
      <c r="J416" s="124"/>
      <c r="K416" s="124"/>
      <c r="L416" s="1"/>
      <c r="M416" s="1"/>
      <c r="N416" s="1"/>
      <c r="O416" s="1"/>
      <c r="P416" s="1"/>
    </row>
    <row r="417" spans="1:16" ht="51" hidden="1">
      <c r="A417" s="36" t="s">
        <v>693</v>
      </c>
      <c r="B417" s="20" t="s">
        <v>694</v>
      </c>
      <c r="C417" s="34"/>
      <c r="D417" s="34"/>
      <c r="E417" s="35"/>
      <c r="F417" s="24"/>
      <c r="G417" s="34"/>
      <c r="H417" s="124"/>
      <c r="I417" s="124"/>
      <c r="J417" s="124"/>
      <c r="K417" s="124"/>
      <c r="L417" s="1"/>
      <c r="M417" s="1"/>
      <c r="N417" s="1"/>
      <c r="O417" s="1"/>
      <c r="P417" s="1"/>
    </row>
    <row r="418" spans="1:16" ht="51" hidden="1">
      <c r="A418" s="36" t="s">
        <v>695</v>
      </c>
      <c r="B418" s="20" t="s">
        <v>696</v>
      </c>
      <c r="C418" s="34"/>
      <c r="D418" s="34"/>
      <c r="E418" s="35"/>
      <c r="F418" s="24"/>
      <c r="G418" s="34"/>
      <c r="H418" s="124"/>
      <c r="I418" s="124"/>
      <c r="J418" s="124"/>
      <c r="K418" s="124"/>
      <c r="L418" s="1"/>
      <c r="M418" s="1"/>
      <c r="N418" s="1"/>
      <c r="O418" s="1"/>
      <c r="P418" s="1"/>
    </row>
    <row r="419" spans="1:16" ht="68" hidden="1">
      <c r="A419" s="36" t="s">
        <v>697</v>
      </c>
      <c r="B419" s="20" t="s">
        <v>698</v>
      </c>
      <c r="C419" s="34"/>
      <c r="D419" s="34"/>
      <c r="E419" s="35"/>
      <c r="F419" s="24"/>
      <c r="G419" s="34"/>
      <c r="H419" s="124"/>
      <c r="I419" s="124"/>
      <c r="J419" s="124"/>
      <c r="K419" s="124"/>
      <c r="L419" s="1"/>
      <c r="M419" s="1"/>
      <c r="N419" s="1"/>
      <c r="O419" s="1"/>
      <c r="P419" s="1"/>
    </row>
    <row r="420" spans="1:16" ht="40.25" hidden="1" customHeight="1">
      <c r="A420" s="88" t="s">
        <v>699</v>
      </c>
      <c r="B420" s="648" t="s">
        <v>700</v>
      </c>
      <c r="C420" s="649"/>
      <c r="D420" s="649"/>
      <c r="E420" s="649"/>
      <c r="F420" s="649"/>
      <c r="G420" s="651"/>
      <c r="H420" s="124"/>
      <c r="I420" s="124"/>
      <c r="J420" s="124"/>
      <c r="K420" s="124"/>
      <c r="L420" s="1"/>
      <c r="M420" s="1"/>
      <c r="N420" s="1"/>
      <c r="O420" s="1"/>
      <c r="P420" s="1"/>
    </row>
    <row r="421" spans="1:16" ht="64" hidden="1">
      <c r="A421" s="36" t="s">
        <v>701</v>
      </c>
      <c r="B421" s="24" t="s">
        <v>702</v>
      </c>
      <c r="C421" s="34"/>
      <c r="D421" s="34"/>
      <c r="E421" s="35"/>
      <c r="F421" s="24"/>
      <c r="G421" s="34"/>
      <c r="H421" s="124"/>
      <c r="I421" s="124"/>
      <c r="J421" s="124"/>
      <c r="K421" s="124"/>
      <c r="L421" s="1"/>
      <c r="M421" s="1"/>
      <c r="N421" s="1"/>
      <c r="O421" s="1"/>
      <c r="P421" s="1"/>
    </row>
    <row r="422" spans="1:16" ht="32" hidden="1">
      <c r="A422" s="36" t="s">
        <v>703</v>
      </c>
      <c r="B422" s="24" t="s">
        <v>704</v>
      </c>
      <c r="C422" s="34"/>
      <c r="D422" s="34"/>
      <c r="E422" s="35"/>
      <c r="F422" s="24"/>
      <c r="G422" s="34"/>
      <c r="H422" s="124"/>
      <c r="I422" s="124"/>
      <c r="J422" s="124"/>
      <c r="K422" s="124"/>
      <c r="L422" s="1"/>
      <c r="M422" s="1"/>
      <c r="N422" s="1"/>
      <c r="O422" s="1"/>
      <c r="P422" s="1"/>
    </row>
    <row r="423" spans="1:16" ht="85" hidden="1">
      <c r="A423" s="36" t="s">
        <v>705</v>
      </c>
      <c r="B423" s="37" t="s">
        <v>2832</v>
      </c>
      <c r="C423" s="34"/>
      <c r="D423" s="34"/>
      <c r="E423" s="35"/>
      <c r="F423" s="24"/>
      <c r="G423" s="34"/>
      <c r="H423" s="124"/>
      <c r="I423" s="124"/>
      <c r="J423" s="124"/>
      <c r="K423" s="124"/>
      <c r="L423" s="1"/>
      <c r="M423" s="1"/>
      <c r="N423" s="1"/>
      <c r="O423" s="1"/>
      <c r="P423" s="1"/>
    </row>
    <row r="424" spans="1:16" ht="40.25" customHeight="1">
      <c r="A424" s="19" t="s">
        <v>706</v>
      </c>
      <c r="B424" s="652" t="s">
        <v>707</v>
      </c>
      <c r="C424" s="649"/>
      <c r="D424" s="650"/>
      <c r="E424" s="653"/>
      <c r="F424" s="649"/>
      <c r="G424" s="649"/>
      <c r="H424" s="13">
        <f>SUM(D425:D437)</f>
        <v>22</v>
      </c>
      <c r="I424" s="17">
        <f>COUNT(D425:D437)*2</f>
        <v>22</v>
      </c>
    </row>
    <row r="425" spans="1:16" ht="144">
      <c r="A425" s="19" t="s">
        <v>708</v>
      </c>
      <c r="B425" s="20" t="s">
        <v>709</v>
      </c>
      <c r="C425" s="24" t="s">
        <v>2833</v>
      </c>
      <c r="D425" s="421">
        <v>2</v>
      </c>
      <c r="E425" s="339" t="s">
        <v>121</v>
      </c>
      <c r="F425" s="24" t="s">
        <v>2482</v>
      </c>
      <c r="G425" s="22"/>
    </row>
    <row r="426" spans="1:16" ht="160">
      <c r="A426" s="19"/>
      <c r="B426" s="20"/>
      <c r="C426" s="24" t="s">
        <v>2483</v>
      </c>
      <c r="D426" s="421">
        <v>2</v>
      </c>
      <c r="E426" s="339" t="s">
        <v>168</v>
      </c>
      <c r="F426" s="24" t="s">
        <v>2491</v>
      </c>
      <c r="G426" s="22"/>
    </row>
    <row r="427" spans="1:16" ht="64">
      <c r="A427" s="19"/>
      <c r="B427" s="20"/>
      <c r="C427" s="24" t="s">
        <v>2484</v>
      </c>
      <c r="D427" s="421">
        <v>2</v>
      </c>
      <c r="E427" s="339" t="s">
        <v>121</v>
      </c>
      <c r="F427" s="24" t="s">
        <v>2485</v>
      </c>
      <c r="G427" s="22"/>
    </row>
    <row r="428" spans="1:16" ht="80">
      <c r="A428" s="19"/>
      <c r="B428" s="20"/>
      <c r="C428" s="24" t="s">
        <v>2488</v>
      </c>
      <c r="D428" s="421">
        <v>2</v>
      </c>
      <c r="E428" s="339" t="s">
        <v>121</v>
      </c>
      <c r="F428" s="24" t="s">
        <v>2489</v>
      </c>
      <c r="G428" s="22"/>
    </row>
    <row r="429" spans="1:16" ht="64">
      <c r="A429" s="19" t="s">
        <v>710</v>
      </c>
      <c r="B429" s="20" t="s">
        <v>711</v>
      </c>
      <c r="C429" s="24" t="s">
        <v>2834</v>
      </c>
      <c r="D429" s="421">
        <v>2</v>
      </c>
      <c r="E429" s="341" t="s">
        <v>122</v>
      </c>
      <c r="F429" s="24" t="s">
        <v>2835</v>
      </c>
      <c r="G429" s="22"/>
    </row>
    <row r="430" spans="1:16" ht="32">
      <c r="A430" s="19"/>
      <c r="B430" s="20"/>
      <c r="C430" s="24" t="s">
        <v>2490</v>
      </c>
      <c r="D430" s="421">
        <v>2</v>
      </c>
      <c r="E430" s="341" t="s">
        <v>122</v>
      </c>
      <c r="F430" s="24" t="s">
        <v>2487</v>
      </c>
      <c r="G430" s="295"/>
    </row>
    <row r="431" spans="1:16" ht="96">
      <c r="A431" s="19"/>
      <c r="B431" s="20"/>
      <c r="C431" s="24" t="s">
        <v>2836</v>
      </c>
      <c r="D431" s="421">
        <v>2</v>
      </c>
      <c r="E431" s="341" t="s">
        <v>122</v>
      </c>
      <c r="F431" s="24" t="s">
        <v>2837</v>
      </c>
      <c r="G431" s="295"/>
    </row>
    <row r="432" spans="1:16" ht="64">
      <c r="A432" s="19"/>
      <c r="B432" s="20"/>
      <c r="C432" s="24" t="s">
        <v>2838</v>
      </c>
      <c r="D432" s="421">
        <v>2</v>
      </c>
      <c r="E432" s="341" t="s">
        <v>1202</v>
      </c>
      <c r="F432" s="24" t="s">
        <v>2839</v>
      </c>
      <c r="G432" s="295"/>
    </row>
    <row r="433" spans="1:16" ht="304">
      <c r="A433" s="19"/>
      <c r="B433" s="20"/>
      <c r="C433" s="24" t="s">
        <v>3374</v>
      </c>
      <c r="D433" s="421">
        <v>2</v>
      </c>
      <c r="E433" s="341" t="s">
        <v>122</v>
      </c>
      <c r="F433" s="24" t="s">
        <v>2840</v>
      </c>
      <c r="G433" s="295"/>
    </row>
    <row r="434" spans="1:16" ht="112">
      <c r="A434" s="19"/>
      <c r="B434" s="20"/>
      <c r="C434" s="24" t="s">
        <v>2841</v>
      </c>
      <c r="D434" s="421">
        <v>2</v>
      </c>
      <c r="E434" s="339" t="s">
        <v>122</v>
      </c>
      <c r="F434" s="24" t="s">
        <v>2842</v>
      </c>
      <c r="G434" s="384"/>
    </row>
    <row r="435" spans="1:16" ht="64">
      <c r="A435" s="19" t="s">
        <v>712</v>
      </c>
      <c r="B435" s="20" t="s">
        <v>713</v>
      </c>
      <c r="C435" s="38" t="s">
        <v>714</v>
      </c>
      <c r="D435" s="421">
        <v>2</v>
      </c>
      <c r="E435" s="342" t="s">
        <v>122</v>
      </c>
      <c r="F435" s="38" t="s">
        <v>2240</v>
      </c>
      <c r="G435" s="25"/>
      <c r="H435" s="13"/>
    </row>
    <row r="436" spans="1:16" ht="68" hidden="1">
      <c r="A436" s="36" t="s">
        <v>715</v>
      </c>
      <c r="B436" s="58" t="s">
        <v>716</v>
      </c>
      <c r="D436" s="34"/>
      <c r="E436" s="35"/>
      <c r="F436" s="24"/>
      <c r="G436" s="34"/>
      <c r="H436" s="124"/>
      <c r="I436" s="124"/>
      <c r="J436" s="124"/>
      <c r="K436" s="124"/>
      <c r="L436" s="1"/>
      <c r="M436" s="1"/>
      <c r="N436" s="1"/>
      <c r="O436" s="1"/>
      <c r="P436" s="1"/>
    </row>
    <row r="437" spans="1:16" ht="34" hidden="1">
      <c r="A437" s="36" t="s">
        <v>717</v>
      </c>
      <c r="B437" s="20" t="s">
        <v>718</v>
      </c>
      <c r="C437" s="34"/>
      <c r="D437" s="34"/>
      <c r="E437" s="35"/>
      <c r="F437" s="24"/>
      <c r="G437" s="34"/>
      <c r="H437" s="124"/>
      <c r="I437" s="124"/>
      <c r="J437" s="124"/>
      <c r="K437" s="124"/>
      <c r="L437" s="1"/>
      <c r="M437" s="1"/>
      <c r="N437" s="1"/>
      <c r="O437" s="1"/>
      <c r="P437" s="1"/>
    </row>
    <row r="438" spans="1:16" ht="40.25" customHeight="1">
      <c r="A438" s="19" t="s">
        <v>719</v>
      </c>
      <c r="B438" s="648" t="s">
        <v>720</v>
      </c>
      <c r="C438" s="649"/>
      <c r="D438" s="650"/>
      <c r="E438" s="653"/>
      <c r="F438" s="649"/>
      <c r="G438" s="649"/>
      <c r="H438" s="13">
        <f>SUM(D439:D441)</f>
        <v>4</v>
      </c>
      <c r="I438" s="17">
        <f>COUNT(D439:D441)*2</f>
        <v>4</v>
      </c>
    </row>
    <row r="439" spans="1:16" ht="80">
      <c r="A439" s="19" t="s">
        <v>721</v>
      </c>
      <c r="B439" s="37" t="s">
        <v>722</v>
      </c>
      <c r="C439" s="38" t="s">
        <v>723</v>
      </c>
      <c r="D439" s="421">
        <v>2</v>
      </c>
      <c r="E439" s="339" t="s">
        <v>168</v>
      </c>
      <c r="F439" s="24" t="s">
        <v>2843</v>
      </c>
      <c r="G439" s="25"/>
      <c r="H439" s="13"/>
    </row>
    <row r="440" spans="1:16" ht="34" hidden="1">
      <c r="A440" s="36" t="s">
        <v>724</v>
      </c>
      <c r="B440" s="37" t="s">
        <v>725</v>
      </c>
      <c r="C440" s="34"/>
      <c r="D440" s="34"/>
      <c r="E440" s="35"/>
      <c r="F440" s="24"/>
      <c r="G440" s="34"/>
      <c r="H440" s="124"/>
      <c r="I440" s="124"/>
      <c r="J440" s="124"/>
      <c r="K440" s="124"/>
      <c r="L440" s="1"/>
      <c r="M440" s="1"/>
      <c r="N440" s="1"/>
      <c r="O440" s="1"/>
      <c r="P440" s="1"/>
    </row>
    <row r="441" spans="1:16" ht="128">
      <c r="A441" s="19" t="s">
        <v>726</v>
      </c>
      <c r="B441" s="37" t="s">
        <v>727</v>
      </c>
      <c r="C441" s="38" t="s">
        <v>3375</v>
      </c>
      <c r="D441" s="421">
        <v>2</v>
      </c>
      <c r="E441" s="339" t="s">
        <v>122</v>
      </c>
      <c r="F441" s="24" t="s">
        <v>2422</v>
      </c>
      <c r="G441" s="25"/>
      <c r="H441" s="13"/>
    </row>
    <row r="442" spans="1:16" ht="40.25" hidden="1" customHeight="1">
      <c r="A442" s="88" t="s">
        <v>728</v>
      </c>
      <c r="B442" s="648" t="s">
        <v>729</v>
      </c>
      <c r="C442" s="649"/>
      <c r="D442" s="649"/>
      <c r="E442" s="649"/>
      <c r="F442" s="649"/>
      <c r="G442" s="651"/>
      <c r="H442" s="124"/>
      <c r="I442" s="124"/>
      <c r="J442" s="124"/>
      <c r="K442" s="124"/>
      <c r="L442" s="1"/>
      <c r="M442" s="1"/>
      <c r="N442" s="1"/>
      <c r="O442" s="1"/>
      <c r="P442" s="1"/>
    </row>
    <row r="443" spans="1:16" ht="51" hidden="1">
      <c r="A443" s="36" t="s">
        <v>730</v>
      </c>
      <c r="B443" s="37" t="s">
        <v>731</v>
      </c>
      <c r="C443" s="34"/>
      <c r="D443" s="34"/>
      <c r="E443" s="35"/>
      <c r="F443" s="24"/>
      <c r="G443" s="34"/>
      <c r="H443" s="124"/>
      <c r="I443" s="124"/>
      <c r="J443" s="124"/>
      <c r="K443" s="124"/>
      <c r="L443" s="1"/>
      <c r="M443" s="1"/>
      <c r="N443" s="1"/>
      <c r="O443" s="1"/>
      <c r="P443" s="1"/>
    </row>
    <row r="444" spans="1:16" ht="34" hidden="1">
      <c r="A444" s="36" t="s">
        <v>732</v>
      </c>
      <c r="B444" s="37" t="s">
        <v>733</v>
      </c>
      <c r="C444" s="34"/>
      <c r="D444" s="34"/>
      <c r="E444" s="35"/>
      <c r="F444" s="24"/>
      <c r="G444" s="34"/>
      <c r="H444" s="124"/>
      <c r="I444" s="124"/>
      <c r="J444" s="124"/>
      <c r="K444" s="124"/>
      <c r="L444" s="1"/>
      <c r="M444" s="1"/>
      <c r="N444" s="1"/>
      <c r="O444" s="1"/>
      <c r="P444" s="1"/>
    </row>
    <row r="445" spans="1:16" ht="34" hidden="1">
      <c r="A445" s="36" t="s">
        <v>734</v>
      </c>
      <c r="B445" s="37" t="s">
        <v>735</v>
      </c>
      <c r="C445" s="34"/>
      <c r="D445" s="34"/>
      <c r="E445" s="35"/>
      <c r="F445" s="24"/>
      <c r="G445" s="34"/>
      <c r="H445" s="124"/>
      <c r="I445" s="124"/>
      <c r="J445" s="124"/>
      <c r="K445" s="124"/>
      <c r="L445" s="1"/>
      <c r="M445" s="1"/>
      <c r="N445" s="1"/>
      <c r="O445" s="1"/>
      <c r="P445" s="1"/>
    </row>
    <row r="446" spans="1:16" ht="34" hidden="1">
      <c r="A446" s="36" t="s">
        <v>736</v>
      </c>
      <c r="B446" s="37" t="s">
        <v>737</v>
      </c>
      <c r="C446" s="34"/>
      <c r="D446" s="34"/>
      <c r="E446" s="35"/>
      <c r="F446" s="24"/>
      <c r="G446" s="34"/>
      <c r="H446" s="124"/>
      <c r="I446" s="124"/>
      <c r="J446" s="124"/>
      <c r="K446" s="124"/>
      <c r="L446" s="1"/>
      <c r="M446" s="1"/>
      <c r="N446" s="1"/>
      <c r="O446" s="1"/>
      <c r="P446" s="1"/>
    </row>
    <row r="447" spans="1:16" ht="51" hidden="1">
      <c r="A447" s="36" t="s">
        <v>738</v>
      </c>
      <c r="B447" s="37" t="s">
        <v>739</v>
      </c>
      <c r="C447" s="34"/>
      <c r="D447" s="34"/>
      <c r="E447" s="35"/>
      <c r="F447" s="24"/>
      <c r="G447" s="34"/>
      <c r="H447" s="124"/>
      <c r="I447" s="124"/>
      <c r="J447" s="124"/>
      <c r="K447" s="124"/>
      <c r="L447" s="1"/>
      <c r="M447" s="1"/>
      <c r="N447" s="1"/>
      <c r="O447" s="1"/>
      <c r="P447" s="1"/>
    </row>
    <row r="448" spans="1:16" ht="34" hidden="1">
      <c r="A448" s="36" t="s">
        <v>740</v>
      </c>
      <c r="B448" s="37" t="s">
        <v>741</v>
      </c>
      <c r="C448" s="34"/>
      <c r="D448" s="34"/>
      <c r="E448" s="35"/>
      <c r="F448" s="24"/>
      <c r="G448" s="34"/>
      <c r="H448" s="124"/>
      <c r="I448" s="124"/>
      <c r="J448" s="124"/>
      <c r="K448" s="124"/>
      <c r="L448" s="1"/>
      <c r="M448" s="1"/>
      <c r="N448" s="1"/>
      <c r="O448" s="1"/>
      <c r="P448" s="1"/>
    </row>
    <row r="449" spans="1:16" ht="34" hidden="1">
      <c r="A449" s="36" t="s">
        <v>742</v>
      </c>
      <c r="B449" s="37" t="s">
        <v>743</v>
      </c>
      <c r="C449" s="34"/>
      <c r="D449" s="34"/>
      <c r="E449" s="35"/>
      <c r="F449" s="24"/>
      <c r="G449" s="34"/>
      <c r="H449" s="124"/>
      <c r="I449" s="124"/>
      <c r="J449" s="124"/>
      <c r="K449" s="124"/>
      <c r="L449" s="1"/>
      <c r="M449" s="1"/>
      <c r="N449" s="1"/>
      <c r="O449" s="1"/>
      <c r="P449" s="1"/>
    </row>
    <row r="450" spans="1:16" ht="34" hidden="1">
      <c r="A450" s="36" t="s">
        <v>744</v>
      </c>
      <c r="B450" s="20" t="s">
        <v>745</v>
      </c>
      <c r="C450" s="34"/>
      <c r="D450" s="34"/>
      <c r="E450" s="35"/>
      <c r="F450" s="24"/>
      <c r="G450" s="34"/>
      <c r="H450" s="124"/>
      <c r="I450" s="124"/>
      <c r="J450" s="124"/>
      <c r="K450" s="124"/>
      <c r="L450" s="1"/>
      <c r="M450" s="1"/>
      <c r="N450" s="1"/>
      <c r="O450" s="1"/>
      <c r="P450" s="1"/>
    </row>
    <row r="451" spans="1:16" ht="34" hidden="1">
      <c r="A451" s="36" t="s">
        <v>746</v>
      </c>
      <c r="B451" s="20" t="s">
        <v>747</v>
      </c>
      <c r="C451" s="34"/>
      <c r="D451" s="34"/>
      <c r="E451" s="35"/>
      <c r="F451" s="24"/>
      <c r="G451" s="34"/>
      <c r="H451" s="124"/>
      <c r="I451" s="124"/>
      <c r="J451" s="124"/>
      <c r="K451" s="124"/>
      <c r="L451" s="1"/>
      <c r="M451" s="1"/>
      <c r="N451" s="1"/>
      <c r="O451" s="1"/>
      <c r="P451" s="1"/>
    </row>
    <row r="452" spans="1:16" ht="51" hidden="1">
      <c r="A452" s="36" t="s">
        <v>748</v>
      </c>
      <c r="B452" s="20" t="s">
        <v>749</v>
      </c>
      <c r="C452" s="34"/>
      <c r="D452" s="34"/>
      <c r="E452" s="35"/>
      <c r="F452" s="24"/>
      <c r="G452" s="34"/>
      <c r="H452" s="124"/>
      <c r="I452" s="124"/>
      <c r="J452" s="124"/>
      <c r="K452" s="124"/>
      <c r="L452" s="1"/>
      <c r="M452" s="1"/>
      <c r="N452" s="1"/>
      <c r="O452" s="1"/>
      <c r="P452" s="1"/>
    </row>
    <row r="453" spans="1:16" ht="40.25" hidden="1" customHeight="1">
      <c r="A453" s="88" t="s">
        <v>750</v>
      </c>
      <c r="B453" s="648" t="s">
        <v>751</v>
      </c>
      <c r="C453" s="649"/>
      <c r="D453" s="649"/>
      <c r="E453" s="649"/>
      <c r="F453" s="649"/>
      <c r="G453" s="651"/>
      <c r="H453" s="124"/>
      <c r="I453" s="124"/>
      <c r="J453" s="124"/>
      <c r="K453" s="124"/>
      <c r="L453" s="1"/>
      <c r="M453" s="1"/>
      <c r="N453" s="1"/>
      <c r="O453" s="1"/>
      <c r="P453" s="1"/>
    </row>
    <row r="454" spans="1:16" ht="34" hidden="1">
      <c r="A454" s="36" t="s">
        <v>752</v>
      </c>
      <c r="B454" s="37" t="s">
        <v>753</v>
      </c>
      <c r="C454" s="34"/>
      <c r="D454" s="34"/>
      <c r="E454" s="35"/>
      <c r="F454" s="24"/>
      <c r="G454" s="34"/>
      <c r="H454" s="124"/>
      <c r="I454" s="124"/>
      <c r="J454" s="124"/>
      <c r="K454" s="124"/>
      <c r="L454" s="1"/>
      <c r="M454" s="1"/>
      <c r="N454" s="1"/>
      <c r="O454" s="1"/>
      <c r="P454" s="1"/>
    </row>
    <row r="455" spans="1:16" ht="34" hidden="1">
      <c r="A455" s="36" t="s">
        <v>754</v>
      </c>
      <c r="B455" s="37" t="s">
        <v>755</v>
      </c>
      <c r="C455" s="34"/>
      <c r="D455" s="34"/>
      <c r="E455" s="35"/>
      <c r="F455" s="24"/>
      <c r="G455" s="34"/>
      <c r="H455" s="124"/>
      <c r="I455" s="124"/>
      <c r="J455" s="124"/>
      <c r="K455" s="124"/>
      <c r="L455" s="1"/>
      <c r="M455" s="1"/>
      <c r="N455" s="1"/>
      <c r="O455" s="1"/>
      <c r="P455" s="1"/>
    </row>
    <row r="456" spans="1:16" ht="34" hidden="1">
      <c r="A456" s="36" t="s">
        <v>756</v>
      </c>
      <c r="B456" s="37" t="s">
        <v>757</v>
      </c>
      <c r="C456" s="34"/>
      <c r="D456" s="34"/>
      <c r="E456" s="35"/>
      <c r="F456" s="24"/>
      <c r="G456" s="34"/>
      <c r="H456" s="124"/>
      <c r="I456" s="124"/>
      <c r="J456" s="124"/>
      <c r="K456" s="124"/>
      <c r="L456" s="1"/>
      <c r="M456" s="1"/>
      <c r="N456" s="1"/>
      <c r="O456" s="1"/>
      <c r="P456" s="1"/>
    </row>
    <row r="457" spans="1:16" ht="40.25" hidden="1" customHeight="1">
      <c r="A457" s="88" t="s">
        <v>758</v>
      </c>
      <c r="B457" s="648" t="s">
        <v>759</v>
      </c>
      <c r="C457" s="649"/>
      <c r="D457" s="649"/>
      <c r="E457" s="649"/>
      <c r="F457" s="649"/>
      <c r="G457" s="651"/>
      <c r="H457" s="124"/>
      <c r="I457" s="124"/>
      <c r="J457" s="124"/>
      <c r="K457" s="124"/>
      <c r="L457" s="1"/>
      <c r="M457" s="1"/>
      <c r="N457" s="1"/>
      <c r="O457" s="1"/>
      <c r="P457" s="1"/>
    </row>
    <row r="458" spans="1:16" ht="34" hidden="1">
      <c r="A458" s="36" t="s">
        <v>760</v>
      </c>
      <c r="B458" s="37" t="s">
        <v>761</v>
      </c>
      <c r="C458" s="34"/>
      <c r="D458" s="34"/>
      <c r="E458" s="35"/>
      <c r="F458" s="24"/>
      <c r="G458" s="34"/>
      <c r="H458" s="124"/>
      <c r="I458" s="124"/>
      <c r="J458" s="124"/>
      <c r="K458" s="124"/>
      <c r="L458" s="1"/>
      <c r="M458" s="1"/>
      <c r="N458" s="1"/>
      <c r="O458" s="1"/>
      <c r="P458" s="1"/>
    </row>
    <row r="459" spans="1:16" ht="34" hidden="1">
      <c r="A459" s="36" t="s">
        <v>762</v>
      </c>
      <c r="B459" s="37" t="s">
        <v>763</v>
      </c>
      <c r="C459" s="34"/>
      <c r="D459" s="34"/>
      <c r="E459" s="35"/>
      <c r="F459" s="24"/>
      <c r="G459" s="34"/>
      <c r="H459" s="124"/>
      <c r="I459" s="124"/>
      <c r="J459" s="124"/>
      <c r="K459" s="124"/>
      <c r="L459" s="1"/>
      <c r="M459" s="1"/>
      <c r="N459" s="1"/>
      <c r="O459" s="1"/>
      <c r="P459" s="1"/>
    </row>
    <row r="460" spans="1:16" ht="34" hidden="1">
      <c r="A460" s="36" t="s">
        <v>764</v>
      </c>
      <c r="B460" s="37" t="s">
        <v>765</v>
      </c>
      <c r="C460" s="34"/>
      <c r="D460" s="34"/>
      <c r="E460" s="35"/>
      <c r="F460" s="24"/>
      <c r="G460" s="34"/>
      <c r="H460" s="124"/>
      <c r="I460" s="124"/>
      <c r="J460" s="124"/>
      <c r="K460" s="124"/>
      <c r="L460" s="1"/>
      <c r="M460" s="1"/>
      <c r="N460" s="1"/>
      <c r="O460" s="1"/>
      <c r="P460" s="1"/>
    </row>
    <row r="461" spans="1:16" ht="34" hidden="1">
      <c r="A461" s="36" t="s">
        <v>766</v>
      </c>
      <c r="B461" s="37" t="s">
        <v>767</v>
      </c>
      <c r="C461" s="34"/>
      <c r="D461" s="34"/>
      <c r="E461" s="35"/>
      <c r="F461" s="24"/>
      <c r="G461" s="34"/>
      <c r="H461" s="124"/>
      <c r="I461" s="124"/>
      <c r="J461" s="124"/>
      <c r="K461" s="124"/>
      <c r="L461" s="1"/>
      <c r="M461" s="1"/>
      <c r="N461" s="1"/>
      <c r="O461" s="1"/>
      <c r="P461" s="1"/>
    </row>
    <row r="462" spans="1:16" ht="40.25" hidden="1" customHeight="1">
      <c r="A462" s="88" t="s">
        <v>768</v>
      </c>
      <c r="B462" s="652" t="s">
        <v>769</v>
      </c>
      <c r="C462" s="649"/>
      <c r="D462" s="649"/>
      <c r="E462" s="649"/>
      <c r="F462" s="649"/>
      <c r="G462" s="651"/>
      <c r="H462" s="124"/>
      <c r="I462" s="124"/>
      <c r="J462" s="124"/>
      <c r="K462" s="124"/>
      <c r="L462" s="1"/>
      <c r="M462" s="1"/>
      <c r="N462" s="1"/>
      <c r="O462" s="1"/>
      <c r="P462" s="1"/>
    </row>
    <row r="463" spans="1:16" ht="51" hidden="1">
      <c r="A463" s="36" t="s">
        <v>770</v>
      </c>
      <c r="B463" s="20" t="s">
        <v>771</v>
      </c>
      <c r="C463" s="37"/>
      <c r="D463" s="34"/>
      <c r="E463" s="35"/>
      <c r="F463" s="24"/>
      <c r="G463" s="34"/>
      <c r="H463" s="124"/>
      <c r="I463" s="124"/>
      <c r="J463" s="124"/>
      <c r="K463" s="124"/>
      <c r="L463" s="1"/>
      <c r="M463" s="1"/>
      <c r="N463" s="1"/>
      <c r="O463" s="1"/>
      <c r="P463" s="1"/>
    </row>
    <row r="464" spans="1:16" ht="51" hidden="1">
      <c r="A464" s="36" t="s">
        <v>772</v>
      </c>
      <c r="B464" s="20" t="s">
        <v>773</v>
      </c>
      <c r="C464" s="34"/>
      <c r="D464" s="34"/>
      <c r="E464" s="35"/>
      <c r="F464" s="24"/>
      <c r="G464" s="34"/>
      <c r="H464" s="124"/>
      <c r="I464" s="124"/>
      <c r="J464" s="124"/>
      <c r="K464" s="124"/>
      <c r="L464" s="1"/>
      <c r="M464" s="1"/>
      <c r="N464" s="1"/>
      <c r="O464" s="1"/>
      <c r="P464" s="1"/>
    </row>
    <row r="465" spans="1:16" ht="32" hidden="1">
      <c r="A465" s="36" t="s">
        <v>774</v>
      </c>
      <c r="B465" s="38" t="s">
        <v>775</v>
      </c>
      <c r="C465" s="34"/>
      <c r="D465" s="34"/>
      <c r="E465" s="35"/>
      <c r="F465" s="24"/>
      <c r="G465" s="34"/>
      <c r="H465" s="124"/>
      <c r="I465" s="124"/>
      <c r="J465" s="124"/>
      <c r="K465" s="124"/>
      <c r="L465" s="1"/>
      <c r="M465" s="1"/>
      <c r="N465" s="1"/>
      <c r="O465" s="1"/>
      <c r="P465" s="1"/>
    </row>
    <row r="466" spans="1:16" ht="68" hidden="1">
      <c r="A466" s="36" t="s">
        <v>776</v>
      </c>
      <c r="B466" s="20" t="s">
        <v>777</v>
      </c>
      <c r="C466" s="34"/>
      <c r="D466" s="34"/>
      <c r="E466" s="35"/>
      <c r="F466" s="24"/>
      <c r="G466" s="34"/>
      <c r="H466" s="124"/>
      <c r="I466" s="124"/>
      <c r="J466" s="124"/>
      <c r="K466" s="124"/>
      <c r="L466" s="1"/>
      <c r="M466" s="1"/>
      <c r="N466" s="1"/>
      <c r="O466" s="1"/>
      <c r="P466" s="1"/>
    </row>
    <row r="467" spans="1:16" ht="16" hidden="1">
      <c r="A467" s="36"/>
      <c r="B467" s="680" t="s">
        <v>778</v>
      </c>
      <c r="C467" s="649"/>
      <c r="D467" s="649"/>
      <c r="E467" s="649"/>
      <c r="F467" s="649"/>
      <c r="G467" s="649"/>
      <c r="H467" s="378"/>
      <c r="I467" s="124"/>
      <c r="J467" s="124"/>
      <c r="K467" s="124"/>
      <c r="L467" s="1"/>
      <c r="M467" s="1"/>
      <c r="N467" s="1"/>
      <c r="O467" s="1"/>
      <c r="P467" s="1"/>
    </row>
    <row r="468" spans="1:16" ht="40.25" hidden="1" customHeight="1">
      <c r="A468" s="88" t="s">
        <v>779</v>
      </c>
      <c r="B468" s="648" t="s">
        <v>780</v>
      </c>
      <c r="C468" s="649"/>
      <c r="D468" s="649"/>
      <c r="E468" s="649"/>
      <c r="F468" s="649"/>
      <c r="G468" s="649"/>
      <c r="H468" s="378">
        <f>SUM(D469:D476)</f>
        <v>0</v>
      </c>
      <c r="I468" s="124">
        <f>COUNT(D469:D476)*2</f>
        <v>0</v>
      </c>
      <c r="J468" s="124"/>
      <c r="K468" s="124"/>
      <c r="L468" s="1"/>
      <c r="M468" s="1"/>
      <c r="N468" s="1"/>
      <c r="O468" s="1"/>
      <c r="P468" s="1"/>
    </row>
    <row r="469" spans="1:16" ht="51" hidden="1">
      <c r="A469" s="36" t="s">
        <v>781</v>
      </c>
      <c r="B469" s="37" t="s">
        <v>782</v>
      </c>
      <c r="C469" s="37"/>
      <c r="D469" s="71"/>
      <c r="E469" s="35"/>
      <c r="F469" s="40"/>
      <c r="G469" s="25"/>
      <c r="H469" s="378"/>
      <c r="I469" s="124"/>
      <c r="J469" s="124"/>
      <c r="K469" s="124"/>
      <c r="L469" s="1"/>
      <c r="M469" s="1"/>
      <c r="N469" s="1"/>
      <c r="O469" s="1"/>
      <c r="P469" s="1"/>
    </row>
    <row r="470" spans="1:16" ht="16" hidden="1">
      <c r="A470" s="36"/>
      <c r="B470" s="37"/>
      <c r="C470" s="77"/>
      <c r="D470" s="71"/>
      <c r="E470" s="35"/>
      <c r="F470" s="40"/>
      <c r="G470" s="25"/>
      <c r="H470" s="378"/>
      <c r="I470" s="124"/>
      <c r="J470" s="124"/>
      <c r="K470" s="124"/>
      <c r="L470" s="1"/>
      <c r="M470" s="1"/>
      <c r="N470" s="1"/>
      <c r="O470" s="1"/>
      <c r="P470" s="1"/>
    </row>
    <row r="471" spans="1:16" ht="68" hidden="1">
      <c r="A471" s="36" t="s">
        <v>783</v>
      </c>
      <c r="B471" s="37" t="s">
        <v>784</v>
      </c>
      <c r="C471" s="77"/>
      <c r="D471" s="22"/>
      <c r="E471" s="35"/>
      <c r="F471" s="24"/>
      <c r="G471" s="25"/>
      <c r="H471" s="378"/>
      <c r="I471" s="124"/>
      <c r="J471" s="124"/>
      <c r="K471" s="124"/>
      <c r="L471" s="1"/>
      <c r="M471" s="1"/>
      <c r="N471" s="1"/>
      <c r="O471" s="1"/>
      <c r="P471" s="1"/>
    </row>
    <row r="472" spans="1:16" ht="51" hidden="1">
      <c r="A472" s="36" t="s">
        <v>785</v>
      </c>
      <c r="B472" s="37" t="s">
        <v>786</v>
      </c>
      <c r="C472" s="77"/>
      <c r="D472" s="45"/>
      <c r="E472" s="35"/>
      <c r="F472" s="40"/>
      <c r="G472" s="25"/>
      <c r="H472" s="378"/>
      <c r="I472" s="124"/>
      <c r="J472" s="124"/>
      <c r="K472" s="124"/>
      <c r="L472" s="1"/>
      <c r="M472" s="1"/>
      <c r="N472" s="1"/>
      <c r="O472" s="1"/>
      <c r="P472" s="1"/>
    </row>
    <row r="473" spans="1:16" ht="84.75" hidden="1" customHeight="1">
      <c r="A473" s="36" t="s">
        <v>787</v>
      </c>
      <c r="B473" s="37" t="s">
        <v>788</v>
      </c>
      <c r="C473" s="77"/>
      <c r="D473" s="22"/>
      <c r="E473" s="35"/>
      <c r="F473" s="24"/>
      <c r="G473" s="25"/>
      <c r="H473" s="378"/>
      <c r="I473" s="124"/>
      <c r="J473" s="124"/>
      <c r="K473" s="124"/>
      <c r="L473" s="1"/>
      <c r="M473" s="1"/>
      <c r="N473" s="1"/>
      <c r="O473" s="1"/>
      <c r="P473" s="1"/>
    </row>
    <row r="474" spans="1:16" ht="51" hidden="1">
      <c r="A474" s="36" t="s">
        <v>789</v>
      </c>
      <c r="B474" s="37" t="s">
        <v>790</v>
      </c>
      <c r="C474" s="77"/>
      <c r="D474" s="22"/>
      <c r="E474" s="35"/>
      <c r="F474" s="24"/>
      <c r="G474" s="25"/>
      <c r="H474" s="378"/>
      <c r="I474" s="124"/>
      <c r="J474" s="124"/>
      <c r="K474" s="124"/>
      <c r="L474" s="1"/>
      <c r="M474" s="1"/>
      <c r="N474" s="1"/>
      <c r="O474" s="1"/>
      <c r="P474" s="1"/>
    </row>
    <row r="475" spans="1:16" ht="16" hidden="1">
      <c r="A475" s="36"/>
      <c r="B475" s="37"/>
      <c r="C475" s="77"/>
      <c r="D475" s="22"/>
      <c r="E475" s="35"/>
      <c r="F475" s="24"/>
      <c r="G475" s="25"/>
      <c r="H475" s="378"/>
      <c r="I475" s="124"/>
      <c r="J475" s="124"/>
      <c r="K475" s="124"/>
      <c r="L475" s="1"/>
      <c r="M475" s="1"/>
      <c r="N475" s="1"/>
      <c r="O475" s="1"/>
      <c r="P475" s="1"/>
    </row>
    <row r="476" spans="1:16" ht="62.25" hidden="1" customHeight="1">
      <c r="A476" s="36" t="s">
        <v>791</v>
      </c>
      <c r="B476" s="24" t="s">
        <v>792</v>
      </c>
      <c r="C476" s="77"/>
      <c r="D476" s="22"/>
      <c r="E476" s="35"/>
      <c r="F476" s="24"/>
      <c r="G476" s="25"/>
      <c r="H476" s="378"/>
      <c r="I476" s="124"/>
      <c r="J476" s="124"/>
      <c r="K476" s="124"/>
      <c r="L476" s="1"/>
      <c r="M476" s="1"/>
      <c r="N476" s="1"/>
      <c r="O476" s="1"/>
      <c r="P476" s="1"/>
    </row>
    <row r="477" spans="1:16" ht="40.25" hidden="1" customHeight="1">
      <c r="A477" s="88" t="s">
        <v>794</v>
      </c>
      <c r="B477" s="648" t="s">
        <v>795</v>
      </c>
      <c r="C477" s="649"/>
      <c r="D477" s="649"/>
      <c r="E477" s="649"/>
      <c r="F477" s="649"/>
      <c r="G477" s="651"/>
      <c r="H477" s="124"/>
      <c r="I477" s="124"/>
      <c r="J477" s="124"/>
      <c r="K477" s="124"/>
      <c r="L477" s="1"/>
      <c r="M477" s="1"/>
      <c r="N477" s="1"/>
      <c r="O477" s="1"/>
      <c r="P477" s="1"/>
    </row>
    <row r="478" spans="1:16" ht="85" hidden="1">
      <c r="A478" s="36" t="s">
        <v>796</v>
      </c>
      <c r="B478" s="93" t="s">
        <v>2844</v>
      </c>
      <c r="C478" s="34"/>
      <c r="D478" s="34"/>
      <c r="E478" s="35"/>
      <c r="F478" s="24"/>
      <c r="G478" s="34"/>
      <c r="H478" s="124"/>
      <c r="I478" s="124"/>
      <c r="J478" s="124"/>
      <c r="K478" s="124"/>
      <c r="L478" s="1"/>
      <c r="M478" s="1"/>
      <c r="N478" s="1"/>
      <c r="O478" s="1"/>
      <c r="P478" s="1"/>
    </row>
    <row r="479" spans="1:16" ht="51" hidden="1">
      <c r="A479" s="36" t="s">
        <v>797</v>
      </c>
      <c r="B479" s="93" t="s">
        <v>2845</v>
      </c>
      <c r="C479" s="34"/>
      <c r="D479" s="34"/>
      <c r="E479" s="35"/>
      <c r="F479" s="24"/>
      <c r="G479" s="34"/>
      <c r="H479" s="124"/>
      <c r="I479" s="124"/>
      <c r="J479" s="124"/>
      <c r="K479" s="124"/>
      <c r="L479" s="1"/>
      <c r="M479" s="1"/>
      <c r="N479" s="1"/>
      <c r="O479" s="1"/>
      <c r="P479" s="1"/>
    </row>
    <row r="480" spans="1:16" ht="48" hidden="1">
      <c r="A480" s="36" t="s">
        <v>798</v>
      </c>
      <c r="B480" s="94" t="s">
        <v>2846</v>
      </c>
      <c r="C480" s="34"/>
      <c r="D480" s="34"/>
      <c r="E480" s="35"/>
      <c r="F480" s="24"/>
      <c r="G480" s="34"/>
      <c r="H480" s="124"/>
      <c r="I480" s="124"/>
      <c r="J480" s="124"/>
      <c r="K480" s="124"/>
      <c r="L480" s="1"/>
      <c r="M480" s="1"/>
      <c r="N480" s="1"/>
      <c r="O480" s="1"/>
      <c r="P480" s="1"/>
    </row>
    <row r="481" spans="1:16" ht="51" hidden="1">
      <c r="A481" s="36" t="s">
        <v>800</v>
      </c>
      <c r="B481" s="95" t="s">
        <v>801</v>
      </c>
      <c r="C481" s="34"/>
      <c r="D481" s="34"/>
      <c r="E481" s="35"/>
      <c r="F481" s="24"/>
      <c r="G481" s="34"/>
      <c r="H481" s="124"/>
      <c r="I481" s="124"/>
      <c r="J481" s="124"/>
      <c r="K481" s="124"/>
      <c r="L481" s="1"/>
      <c r="M481" s="1"/>
      <c r="N481" s="1"/>
      <c r="O481" s="1"/>
      <c r="P481" s="1"/>
    </row>
    <row r="482" spans="1:16" ht="68" hidden="1">
      <c r="A482" s="36" t="s">
        <v>802</v>
      </c>
      <c r="B482" s="93" t="s">
        <v>2847</v>
      </c>
      <c r="C482" s="34"/>
      <c r="D482" s="34"/>
      <c r="E482" s="35"/>
      <c r="F482" s="24"/>
      <c r="G482" s="34"/>
      <c r="H482" s="124"/>
      <c r="I482" s="124"/>
      <c r="J482" s="124"/>
      <c r="K482" s="124"/>
      <c r="L482" s="1"/>
      <c r="M482" s="1"/>
      <c r="N482" s="1"/>
      <c r="O482" s="1"/>
      <c r="P482" s="1"/>
    </row>
    <row r="483" spans="1:16" ht="51" hidden="1">
      <c r="A483" s="36" t="s">
        <v>803</v>
      </c>
      <c r="B483" s="93" t="s">
        <v>804</v>
      </c>
      <c r="C483" s="34"/>
      <c r="D483" s="34"/>
      <c r="E483" s="35"/>
      <c r="F483" s="24"/>
      <c r="G483" s="34"/>
      <c r="H483" s="124"/>
      <c r="I483" s="124"/>
      <c r="J483" s="124"/>
      <c r="K483" s="124"/>
      <c r="L483" s="1"/>
      <c r="M483" s="1"/>
      <c r="N483" s="1"/>
      <c r="O483" s="1"/>
      <c r="P483" s="1"/>
    </row>
    <row r="484" spans="1:16" ht="51" hidden="1">
      <c r="A484" s="36" t="s">
        <v>805</v>
      </c>
      <c r="B484" s="93" t="s">
        <v>2848</v>
      </c>
      <c r="C484" s="34"/>
      <c r="D484" s="34"/>
      <c r="E484" s="35"/>
      <c r="F484" s="24"/>
      <c r="G484" s="34"/>
      <c r="H484" s="124"/>
      <c r="I484" s="124"/>
      <c r="J484" s="124"/>
      <c r="K484" s="124"/>
      <c r="L484" s="1"/>
      <c r="M484" s="1"/>
      <c r="N484" s="1"/>
      <c r="O484" s="1"/>
      <c r="P484" s="1"/>
    </row>
    <row r="485" spans="1:16" ht="51" hidden="1">
      <c r="A485" s="36" t="s">
        <v>806</v>
      </c>
      <c r="B485" s="93" t="s">
        <v>807</v>
      </c>
      <c r="C485" s="34"/>
      <c r="D485" s="34"/>
      <c r="E485" s="35"/>
      <c r="F485" s="24"/>
      <c r="G485" s="34"/>
      <c r="H485" s="124"/>
      <c r="I485" s="124"/>
      <c r="J485" s="124"/>
      <c r="K485" s="124"/>
      <c r="L485" s="1"/>
      <c r="M485" s="1"/>
      <c r="N485" s="1"/>
      <c r="O485" s="1"/>
      <c r="P485" s="1"/>
    </row>
    <row r="486" spans="1:16" ht="34" hidden="1">
      <c r="A486" s="36" t="s">
        <v>808</v>
      </c>
      <c r="B486" s="93" t="s">
        <v>809</v>
      </c>
      <c r="C486" s="34"/>
      <c r="D486" s="34"/>
      <c r="E486" s="35"/>
      <c r="F486" s="24"/>
      <c r="G486" s="34"/>
      <c r="H486" s="124"/>
      <c r="I486" s="124"/>
      <c r="J486" s="124"/>
      <c r="K486" s="124"/>
      <c r="L486" s="1"/>
      <c r="M486" s="1"/>
      <c r="N486" s="1"/>
      <c r="O486" s="1"/>
      <c r="P486" s="1"/>
    </row>
    <row r="487" spans="1:16" ht="51" hidden="1">
      <c r="A487" s="36" t="s">
        <v>810</v>
      </c>
      <c r="B487" s="93" t="s">
        <v>2849</v>
      </c>
      <c r="C487" s="34"/>
      <c r="D487" s="34"/>
      <c r="E487" s="35"/>
      <c r="F487" s="24"/>
      <c r="G487" s="34"/>
      <c r="H487" s="124"/>
      <c r="I487" s="124"/>
      <c r="J487" s="124"/>
      <c r="K487" s="124"/>
      <c r="L487" s="1"/>
      <c r="M487" s="1"/>
      <c r="N487" s="1"/>
      <c r="O487" s="1"/>
      <c r="P487" s="1"/>
    </row>
    <row r="488" spans="1:16" ht="68" hidden="1">
      <c r="A488" s="36" t="s">
        <v>812</v>
      </c>
      <c r="B488" s="93" t="s">
        <v>813</v>
      </c>
      <c r="C488" s="34"/>
      <c r="D488" s="34"/>
      <c r="E488" s="35"/>
      <c r="F488" s="24"/>
      <c r="G488" s="34"/>
      <c r="H488" s="124"/>
      <c r="I488" s="124"/>
      <c r="J488" s="124"/>
      <c r="K488" s="124"/>
      <c r="L488" s="1"/>
      <c r="M488" s="1"/>
      <c r="N488" s="1"/>
      <c r="O488" s="1"/>
      <c r="P488" s="1"/>
    </row>
    <row r="489" spans="1:16" ht="40.25" hidden="1" customHeight="1">
      <c r="A489" s="88" t="s">
        <v>814</v>
      </c>
      <c r="B489" s="648" t="s">
        <v>815</v>
      </c>
      <c r="C489" s="649"/>
      <c r="D489" s="649"/>
      <c r="E489" s="649"/>
      <c r="F489" s="649"/>
      <c r="G489" s="651"/>
      <c r="H489" s="124"/>
      <c r="I489" s="124"/>
      <c r="J489" s="124"/>
      <c r="K489" s="124"/>
      <c r="L489" s="1"/>
      <c r="M489" s="1"/>
      <c r="N489" s="1"/>
      <c r="O489" s="1"/>
      <c r="P489" s="1"/>
    </row>
    <row r="490" spans="1:16" ht="68" hidden="1">
      <c r="A490" s="87" t="s">
        <v>816</v>
      </c>
      <c r="B490" s="93" t="s">
        <v>2850</v>
      </c>
      <c r="C490" s="34"/>
      <c r="D490" s="34"/>
      <c r="E490" s="35"/>
      <c r="F490" s="24"/>
      <c r="G490" s="34"/>
      <c r="H490" s="124"/>
      <c r="I490" s="124"/>
      <c r="J490" s="124"/>
      <c r="K490" s="124"/>
      <c r="L490" s="1"/>
      <c r="M490" s="1"/>
      <c r="N490" s="1"/>
      <c r="O490" s="1"/>
      <c r="P490" s="1"/>
    </row>
    <row r="491" spans="1:16" ht="68" hidden="1">
      <c r="A491" s="87" t="s">
        <v>817</v>
      </c>
      <c r="B491" s="93" t="s">
        <v>2851</v>
      </c>
      <c r="C491" s="34"/>
      <c r="D491" s="34"/>
      <c r="E491" s="35"/>
      <c r="F491" s="24"/>
      <c r="G491" s="34"/>
      <c r="H491" s="124"/>
      <c r="I491" s="124"/>
      <c r="J491" s="124"/>
      <c r="K491" s="124"/>
      <c r="L491" s="1"/>
      <c r="M491" s="1"/>
      <c r="N491" s="1"/>
      <c r="O491" s="1"/>
      <c r="P491" s="1"/>
    </row>
    <row r="492" spans="1:16" ht="51" hidden="1">
      <c r="A492" s="87" t="s">
        <v>818</v>
      </c>
      <c r="B492" s="93" t="s">
        <v>2852</v>
      </c>
      <c r="C492" s="34"/>
      <c r="D492" s="34"/>
      <c r="E492" s="35"/>
      <c r="F492" s="24"/>
      <c r="G492" s="34"/>
      <c r="H492" s="124"/>
      <c r="I492" s="124"/>
      <c r="J492" s="124"/>
      <c r="K492" s="124"/>
      <c r="L492" s="1"/>
      <c r="M492" s="1"/>
      <c r="N492" s="1"/>
      <c r="O492" s="1"/>
      <c r="P492" s="1"/>
    </row>
    <row r="493" spans="1:16" ht="68" hidden="1">
      <c r="A493" s="87" t="s">
        <v>820</v>
      </c>
      <c r="B493" s="95" t="s">
        <v>821</v>
      </c>
      <c r="C493" s="34"/>
      <c r="D493" s="34"/>
      <c r="E493" s="35"/>
      <c r="F493" s="24"/>
      <c r="G493" s="34"/>
      <c r="H493" s="124"/>
      <c r="I493" s="124"/>
      <c r="J493" s="124"/>
      <c r="K493" s="124"/>
      <c r="L493" s="1"/>
      <c r="M493" s="1"/>
      <c r="N493" s="1"/>
      <c r="O493" s="1"/>
      <c r="P493" s="1"/>
    </row>
    <row r="494" spans="1:16" ht="68" hidden="1">
      <c r="A494" s="87" t="s">
        <v>822</v>
      </c>
      <c r="B494" s="95" t="s">
        <v>2853</v>
      </c>
      <c r="C494" s="34"/>
      <c r="D494" s="34"/>
      <c r="E494" s="35"/>
      <c r="F494" s="24"/>
      <c r="G494" s="34"/>
      <c r="H494" s="124"/>
      <c r="I494" s="124"/>
      <c r="J494" s="124"/>
      <c r="K494" s="124"/>
      <c r="L494" s="1"/>
      <c r="M494" s="1"/>
      <c r="N494" s="1"/>
      <c r="O494" s="1"/>
      <c r="P494" s="1"/>
    </row>
    <row r="495" spans="1:16" ht="51" hidden="1">
      <c r="A495" s="87" t="s">
        <v>824</v>
      </c>
      <c r="B495" s="93" t="s">
        <v>2854</v>
      </c>
      <c r="C495" s="34"/>
      <c r="D495" s="34"/>
      <c r="E495" s="35"/>
      <c r="F495" s="24"/>
      <c r="G495" s="34"/>
      <c r="H495" s="124"/>
      <c r="I495" s="124"/>
      <c r="J495" s="124"/>
      <c r="K495" s="124"/>
      <c r="L495" s="1"/>
      <c r="M495" s="1"/>
      <c r="N495" s="1"/>
      <c r="O495" s="1"/>
      <c r="P495" s="1"/>
    </row>
    <row r="496" spans="1:16" ht="40.25" customHeight="1">
      <c r="A496" s="19" t="s">
        <v>826</v>
      </c>
      <c r="B496" s="652" t="s">
        <v>827</v>
      </c>
      <c r="C496" s="649"/>
      <c r="D496" s="650"/>
      <c r="E496" s="653"/>
      <c r="F496" s="649"/>
      <c r="G496" s="649"/>
      <c r="H496" s="13">
        <f>SUM(D497:D553)</f>
        <v>102</v>
      </c>
      <c r="I496" s="17">
        <f>COUNT(D497:D553)*2</f>
        <v>102</v>
      </c>
    </row>
    <row r="497" spans="1:8" ht="54.75" customHeight="1">
      <c r="A497" s="19" t="s">
        <v>828</v>
      </c>
      <c r="B497" s="20" t="s">
        <v>829</v>
      </c>
      <c r="C497" s="24" t="s">
        <v>830</v>
      </c>
      <c r="D497" s="421">
        <v>2</v>
      </c>
      <c r="E497" s="339" t="s">
        <v>521</v>
      </c>
      <c r="F497" s="24" t="s">
        <v>2241</v>
      </c>
      <c r="G497" s="25"/>
      <c r="H497" s="13"/>
    </row>
    <row r="498" spans="1:8" ht="95.25" customHeight="1">
      <c r="A498" s="19"/>
      <c r="B498" s="20"/>
      <c r="C498" s="24" t="s">
        <v>831</v>
      </c>
      <c r="D498" s="421">
        <v>2</v>
      </c>
      <c r="E498" s="339" t="s">
        <v>521</v>
      </c>
      <c r="F498" s="24" t="s">
        <v>2242</v>
      </c>
      <c r="G498" s="25"/>
      <c r="H498" s="13"/>
    </row>
    <row r="499" spans="1:8" ht="77.25" customHeight="1">
      <c r="A499" s="19"/>
      <c r="B499" s="20"/>
      <c r="C499" s="24" t="s">
        <v>832</v>
      </c>
      <c r="D499" s="421">
        <v>2</v>
      </c>
      <c r="E499" s="339" t="s">
        <v>521</v>
      </c>
      <c r="F499" s="24" t="s">
        <v>2243</v>
      </c>
      <c r="G499" s="25"/>
      <c r="H499" s="13"/>
    </row>
    <row r="500" spans="1:8" ht="32">
      <c r="A500" s="19"/>
      <c r="B500" s="20"/>
      <c r="C500" s="24" t="s">
        <v>833</v>
      </c>
      <c r="D500" s="421">
        <v>2</v>
      </c>
      <c r="E500" s="339" t="s">
        <v>581</v>
      </c>
      <c r="F500" s="24" t="s">
        <v>834</v>
      </c>
      <c r="G500" s="25"/>
      <c r="H500" s="13"/>
    </row>
    <row r="501" spans="1:8" ht="32">
      <c r="A501" s="19"/>
      <c r="B501" s="20"/>
      <c r="C501" s="24" t="s">
        <v>835</v>
      </c>
      <c r="D501" s="421">
        <v>2</v>
      </c>
      <c r="E501" s="339" t="s">
        <v>481</v>
      </c>
      <c r="F501" s="24" t="s">
        <v>836</v>
      </c>
      <c r="G501" s="25"/>
      <c r="H501" s="13"/>
    </row>
    <row r="502" spans="1:8" ht="64">
      <c r="A502" s="19"/>
      <c r="B502" s="20"/>
      <c r="C502" s="24" t="s">
        <v>837</v>
      </c>
      <c r="D502" s="421">
        <v>2</v>
      </c>
      <c r="E502" s="339" t="s">
        <v>481</v>
      </c>
      <c r="F502" s="24" t="s">
        <v>2244</v>
      </c>
      <c r="G502" s="25"/>
      <c r="H502" s="13"/>
    </row>
    <row r="503" spans="1:8" ht="64">
      <c r="A503" s="19"/>
      <c r="B503" s="20"/>
      <c r="C503" s="24" t="s">
        <v>2855</v>
      </c>
      <c r="D503" s="421">
        <v>2</v>
      </c>
      <c r="E503" s="339" t="s">
        <v>481</v>
      </c>
      <c r="F503" s="24" t="s">
        <v>2245</v>
      </c>
      <c r="G503" s="25"/>
      <c r="H503" s="13"/>
    </row>
    <row r="504" spans="1:8" ht="48">
      <c r="A504" s="19"/>
      <c r="B504" s="20"/>
      <c r="C504" s="26" t="s">
        <v>838</v>
      </c>
      <c r="D504" s="421">
        <v>2</v>
      </c>
      <c r="E504" s="339" t="s">
        <v>121</v>
      </c>
      <c r="F504" s="24" t="s">
        <v>3376</v>
      </c>
      <c r="G504" s="25"/>
      <c r="H504" s="13"/>
    </row>
    <row r="505" spans="1:8" ht="63" customHeight="1">
      <c r="A505" s="19"/>
      <c r="B505" s="20"/>
      <c r="C505" s="24" t="s">
        <v>2246</v>
      </c>
      <c r="D505" s="421">
        <v>2</v>
      </c>
      <c r="E505" s="339" t="s">
        <v>121</v>
      </c>
      <c r="F505" s="24"/>
      <c r="G505" s="25"/>
      <c r="H505" s="13"/>
    </row>
    <row r="506" spans="1:8" ht="34.5" customHeight="1">
      <c r="A506" s="19"/>
      <c r="B506" s="55"/>
      <c r="C506" s="24" t="s">
        <v>839</v>
      </c>
      <c r="D506" s="421">
        <v>2</v>
      </c>
      <c r="E506" s="339" t="s">
        <v>121</v>
      </c>
      <c r="F506" s="24" t="s">
        <v>840</v>
      </c>
      <c r="G506" s="96"/>
      <c r="H506" s="13"/>
    </row>
    <row r="507" spans="1:8" ht="32">
      <c r="A507" s="19"/>
      <c r="B507" s="55"/>
      <c r="C507" s="24" t="s">
        <v>841</v>
      </c>
      <c r="D507" s="421">
        <v>2</v>
      </c>
      <c r="E507" s="339" t="s">
        <v>481</v>
      </c>
      <c r="F507" s="24" t="s">
        <v>842</v>
      </c>
      <c r="G507" s="96"/>
      <c r="H507" s="13"/>
    </row>
    <row r="508" spans="1:8" ht="16">
      <c r="A508" s="19"/>
      <c r="B508" s="55"/>
      <c r="C508" s="24" t="s">
        <v>843</v>
      </c>
      <c r="D508" s="421">
        <v>2</v>
      </c>
      <c r="E508" s="339" t="s">
        <v>168</v>
      </c>
      <c r="F508" s="24"/>
      <c r="G508" s="96"/>
      <c r="H508" s="13"/>
    </row>
    <row r="509" spans="1:8" ht="48">
      <c r="A509" s="19"/>
      <c r="B509" s="55"/>
      <c r="C509" s="24" t="s">
        <v>3377</v>
      </c>
      <c r="D509" s="421">
        <v>2</v>
      </c>
      <c r="E509" s="339" t="s">
        <v>590</v>
      </c>
      <c r="F509" s="290" t="s">
        <v>2247</v>
      </c>
      <c r="G509" s="96"/>
      <c r="H509" s="13"/>
    </row>
    <row r="510" spans="1:8" ht="93.75" customHeight="1">
      <c r="A510" s="19"/>
      <c r="B510" s="55"/>
      <c r="C510" s="24" t="s">
        <v>2423</v>
      </c>
      <c r="D510" s="421">
        <v>2</v>
      </c>
      <c r="E510" s="346" t="s">
        <v>1235</v>
      </c>
      <c r="F510" s="24" t="s">
        <v>2424</v>
      </c>
      <c r="G510" s="96"/>
      <c r="H510" s="13"/>
    </row>
    <row r="511" spans="1:8" ht="123.75" customHeight="1">
      <c r="A511" s="19"/>
      <c r="B511" s="55"/>
      <c r="C511" s="24" t="s">
        <v>2248</v>
      </c>
      <c r="D511" s="421">
        <v>2</v>
      </c>
      <c r="E511" s="346" t="s">
        <v>168</v>
      </c>
      <c r="F511" s="24" t="s">
        <v>2425</v>
      </c>
      <c r="G511" s="96"/>
      <c r="H511" s="13"/>
    </row>
    <row r="512" spans="1:8" ht="93.75" customHeight="1">
      <c r="A512" s="19"/>
      <c r="B512" s="55"/>
      <c r="C512" s="24" t="s">
        <v>2249</v>
      </c>
      <c r="D512" s="421">
        <v>2</v>
      </c>
      <c r="E512" s="346" t="s">
        <v>168</v>
      </c>
      <c r="F512" s="24" t="s">
        <v>2250</v>
      </c>
      <c r="G512" s="96"/>
      <c r="H512" s="13"/>
    </row>
    <row r="513" spans="1:16" ht="93.75" customHeight="1">
      <c r="A513" s="19"/>
      <c r="B513" s="55"/>
      <c r="C513" s="24" t="s">
        <v>2251</v>
      </c>
      <c r="D513" s="421">
        <v>2</v>
      </c>
      <c r="E513" s="346" t="s">
        <v>168</v>
      </c>
      <c r="F513" s="24" t="s">
        <v>2252</v>
      </c>
      <c r="G513" s="96"/>
      <c r="H513" s="13"/>
    </row>
    <row r="514" spans="1:16" ht="93.75" customHeight="1">
      <c r="A514" s="19"/>
      <c r="B514" s="55"/>
      <c r="C514" s="24" t="s">
        <v>2253</v>
      </c>
      <c r="D514" s="421">
        <v>2</v>
      </c>
      <c r="E514" s="346" t="s">
        <v>168</v>
      </c>
      <c r="F514" s="24" t="s">
        <v>2254</v>
      </c>
      <c r="G514" s="96"/>
      <c r="H514" s="13"/>
    </row>
    <row r="515" spans="1:16" ht="93.75" customHeight="1">
      <c r="A515" s="19"/>
      <c r="B515" s="55"/>
      <c r="C515" s="24" t="s">
        <v>2426</v>
      </c>
      <c r="D515" s="421">
        <v>2</v>
      </c>
      <c r="E515" s="346" t="s">
        <v>122</v>
      </c>
      <c r="F515" s="24" t="s">
        <v>2255</v>
      </c>
      <c r="G515" s="96"/>
      <c r="H515" s="13"/>
      <c r="K515" s="398"/>
      <c r="L515" s="399"/>
    </row>
    <row r="516" spans="1:16" ht="16">
      <c r="A516" s="19"/>
      <c r="B516" s="55"/>
      <c r="C516" s="24" t="s">
        <v>844</v>
      </c>
      <c r="D516" s="421">
        <v>2</v>
      </c>
      <c r="E516" s="339" t="s">
        <v>122</v>
      </c>
      <c r="F516" s="24" t="s">
        <v>2256</v>
      </c>
      <c r="G516" s="96"/>
      <c r="H516" s="13"/>
      <c r="K516" s="398"/>
      <c r="L516" s="399"/>
    </row>
    <row r="517" spans="1:16" ht="16">
      <c r="A517" s="19"/>
      <c r="B517" s="55"/>
      <c r="C517" s="24" t="s">
        <v>845</v>
      </c>
      <c r="D517" s="421">
        <v>2</v>
      </c>
      <c r="E517" s="339" t="s">
        <v>122</v>
      </c>
      <c r="F517" s="24" t="s">
        <v>2257</v>
      </c>
      <c r="G517" s="96"/>
      <c r="H517" s="13"/>
      <c r="K517" s="398"/>
      <c r="L517" s="399"/>
    </row>
    <row r="518" spans="1:16" ht="32">
      <c r="A518" s="19"/>
      <c r="B518" s="55"/>
      <c r="C518" s="24" t="s">
        <v>3378</v>
      </c>
      <c r="D518" s="421">
        <v>2</v>
      </c>
      <c r="E518" s="339" t="s">
        <v>122</v>
      </c>
      <c r="F518" s="24"/>
      <c r="G518" s="96"/>
      <c r="H518" s="13"/>
    </row>
    <row r="519" spans="1:16" ht="32">
      <c r="A519" s="19"/>
      <c r="B519" s="55"/>
      <c r="C519" s="24" t="s">
        <v>846</v>
      </c>
      <c r="D519" s="421">
        <v>2</v>
      </c>
      <c r="E519" s="339" t="s">
        <v>481</v>
      </c>
      <c r="F519" s="24"/>
      <c r="G519" s="96"/>
      <c r="H519" s="13"/>
    </row>
    <row r="520" spans="1:16" ht="32">
      <c r="A520" s="19"/>
      <c r="B520" s="55"/>
      <c r="C520" s="24" t="s">
        <v>847</v>
      </c>
      <c r="D520" s="421">
        <v>2</v>
      </c>
      <c r="E520" s="339" t="s">
        <v>481</v>
      </c>
      <c r="F520" s="24"/>
      <c r="G520" s="96"/>
      <c r="H520" s="13"/>
    </row>
    <row r="521" spans="1:16" ht="96.75" hidden="1" customHeight="1">
      <c r="A521" s="36" t="s">
        <v>848</v>
      </c>
      <c r="B521" s="24" t="s">
        <v>849</v>
      </c>
      <c r="C521" s="41" t="s">
        <v>2856</v>
      </c>
      <c r="D521" s="324"/>
      <c r="E521" s="339" t="s">
        <v>122</v>
      </c>
      <c r="F521" s="77"/>
      <c r="H521" s="378"/>
      <c r="I521" s="124"/>
      <c r="J521" s="124"/>
      <c r="K521" s="124"/>
      <c r="L521" s="1"/>
      <c r="M521" s="1"/>
      <c r="N521" s="1"/>
      <c r="O521" s="1"/>
      <c r="P521" s="1"/>
    </row>
    <row r="522" spans="1:16" ht="68" hidden="1">
      <c r="A522" s="36" t="s">
        <v>851</v>
      </c>
      <c r="B522" s="37" t="s">
        <v>1750</v>
      </c>
      <c r="C522" s="34"/>
      <c r="D522" s="34"/>
      <c r="E522" s="35"/>
      <c r="F522" s="24"/>
      <c r="G522" s="34"/>
      <c r="H522" s="124"/>
      <c r="I522" s="124"/>
      <c r="J522" s="124"/>
      <c r="K522" s="124"/>
      <c r="L522" s="1"/>
      <c r="M522" s="1"/>
      <c r="N522" s="1"/>
      <c r="O522" s="1"/>
      <c r="P522" s="1"/>
    </row>
    <row r="523" spans="1:16" ht="34" hidden="1">
      <c r="A523" s="36" t="s">
        <v>852</v>
      </c>
      <c r="B523" s="93" t="s">
        <v>853</v>
      </c>
      <c r="C523" s="34"/>
      <c r="D523" s="34"/>
      <c r="E523" s="35"/>
      <c r="F523" s="24"/>
      <c r="G523" s="34"/>
      <c r="H523" s="124"/>
      <c r="I523" s="124"/>
      <c r="J523" s="124"/>
      <c r="K523" s="124"/>
      <c r="L523" s="1"/>
      <c r="M523" s="1"/>
      <c r="N523" s="1"/>
      <c r="O523" s="1"/>
      <c r="P523" s="1"/>
    </row>
    <row r="524" spans="1:16" ht="34" hidden="1">
      <c r="A524" s="87" t="s">
        <v>854</v>
      </c>
      <c r="B524" s="93" t="s">
        <v>857</v>
      </c>
      <c r="C524" s="34"/>
      <c r="D524" s="34"/>
      <c r="E524" s="35"/>
      <c r="F524" s="24"/>
      <c r="G524" s="34"/>
      <c r="H524" s="124"/>
      <c r="I524" s="124"/>
      <c r="J524" s="124"/>
      <c r="K524" s="124"/>
      <c r="L524" s="1"/>
      <c r="M524" s="1"/>
      <c r="N524" s="1"/>
      <c r="O524" s="1"/>
      <c r="P524" s="1"/>
    </row>
    <row r="525" spans="1:16" ht="34" hidden="1">
      <c r="A525" s="87" t="s">
        <v>856</v>
      </c>
      <c r="B525" s="93" t="s">
        <v>855</v>
      </c>
      <c r="D525" s="34"/>
      <c r="E525" s="35"/>
      <c r="F525" s="24"/>
      <c r="G525" s="34"/>
      <c r="H525" s="124"/>
      <c r="I525" s="124"/>
      <c r="J525" s="124"/>
      <c r="K525" s="124"/>
      <c r="L525" s="1"/>
      <c r="M525" s="1"/>
      <c r="N525" s="1"/>
      <c r="O525" s="1"/>
      <c r="P525" s="1"/>
    </row>
    <row r="526" spans="1:16" ht="87" customHeight="1">
      <c r="A526" s="19" t="s">
        <v>858</v>
      </c>
      <c r="B526" s="58" t="s">
        <v>1793</v>
      </c>
      <c r="C526" s="77" t="s">
        <v>1785</v>
      </c>
      <c r="D526" s="421">
        <v>2</v>
      </c>
      <c r="E526" s="339" t="s">
        <v>122</v>
      </c>
      <c r="F526" s="24" t="s">
        <v>2857</v>
      </c>
      <c r="G526" s="409"/>
      <c r="H526" s="13"/>
    </row>
    <row r="527" spans="1:16" ht="146" customHeight="1">
      <c r="A527" s="19"/>
      <c r="B527" s="95"/>
      <c r="C527" s="77" t="s">
        <v>2858</v>
      </c>
      <c r="D527" s="421">
        <v>2</v>
      </c>
      <c r="E527" s="339" t="s">
        <v>122</v>
      </c>
      <c r="F527" s="24" t="s">
        <v>2859</v>
      </c>
      <c r="G527" s="409"/>
      <c r="H527" s="13"/>
    </row>
    <row r="528" spans="1:16" ht="140" customHeight="1">
      <c r="A528" s="19"/>
      <c r="B528" s="95"/>
      <c r="C528" s="77" t="s">
        <v>2860</v>
      </c>
      <c r="D528" s="421">
        <v>2</v>
      </c>
      <c r="E528" s="339" t="s">
        <v>122</v>
      </c>
      <c r="F528" s="77" t="s">
        <v>2861</v>
      </c>
      <c r="G528" s="409"/>
      <c r="H528" s="13"/>
    </row>
    <row r="529" spans="1:8" ht="124" customHeight="1">
      <c r="A529" s="19"/>
      <c r="B529" s="95"/>
      <c r="C529" s="77" t="s">
        <v>1806</v>
      </c>
      <c r="D529" s="421">
        <v>2</v>
      </c>
      <c r="E529" s="339" t="s">
        <v>122</v>
      </c>
      <c r="F529" s="77" t="s">
        <v>1807</v>
      </c>
      <c r="G529" s="409"/>
      <c r="H529" s="13"/>
    </row>
    <row r="530" spans="1:8" ht="87" customHeight="1">
      <c r="A530" s="19"/>
      <c r="B530" s="95"/>
      <c r="C530" s="77" t="s">
        <v>2684</v>
      </c>
      <c r="D530" s="421">
        <v>2</v>
      </c>
      <c r="E530" s="339" t="s">
        <v>122</v>
      </c>
      <c r="F530" s="77" t="s">
        <v>2862</v>
      </c>
      <c r="G530" s="409"/>
      <c r="H530" s="13"/>
    </row>
    <row r="531" spans="1:8" ht="91" customHeight="1">
      <c r="A531" s="19"/>
      <c r="B531" s="95"/>
      <c r="C531" s="77" t="s">
        <v>2863</v>
      </c>
      <c r="D531" s="421">
        <v>2</v>
      </c>
      <c r="E531" s="339" t="s">
        <v>481</v>
      </c>
      <c r="F531" s="77" t="s">
        <v>2864</v>
      </c>
      <c r="G531" s="409"/>
      <c r="H531" s="13"/>
    </row>
    <row r="532" spans="1:8" ht="294.5" customHeight="1">
      <c r="A532" s="19"/>
      <c r="B532" s="95"/>
      <c r="C532" s="77" t="s">
        <v>2427</v>
      </c>
      <c r="D532" s="421">
        <v>2</v>
      </c>
      <c r="E532" s="339" t="s">
        <v>122</v>
      </c>
      <c r="F532" s="77" t="s">
        <v>2865</v>
      </c>
      <c r="G532" s="409"/>
      <c r="H532" s="13"/>
    </row>
    <row r="533" spans="1:8" ht="173" customHeight="1">
      <c r="A533" s="19"/>
      <c r="B533" s="95"/>
      <c r="C533" s="234" t="s">
        <v>2452</v>
      </c>
      <c r="D533" s="421">
        <v>2</v>
      </c>
      <c r="E533" s="339" t="s">
        <v>122</v>
      </c>
      <c r="F533" s="337" t="s">
        <v>2866</v>
      </c>
      <c r="G533" s="409"/>
      <c r="H533" s="13"/>
    </row>
    <row r="534" spans="1:8" ht="69" customHeight="1">
      <c r="A534" s="19" t="s">
        <v>859</v>
      </c>
      <c r="B534" s="20" t="s">
        <v>860</v>
      </c>
      <c r="C534" s="37" t="s">
        <v>861</v>
      </c>
      <c r="D534" s="421">
        <v>2</v>
      </c>
      <c r="E534" s="339" t="s">
        <v>122</v>
      </c>
      <c r="F534" s="24" t="s">
        <v>2867</v>
      </c>
      <c r="G534" s="410"/>
      <c r="H534" s="13"/>
    </row>
    <row r="535" spans="1:8" ht="127.5" customHeight="1">
      <c r="A535" s="19"/>
      <c r="B535" s="20"/>
      <c r="C535" s="77" t="s">
        <v>2258</v>
      </c>
      <c r="D535" s="421">
        <v>2</v>
      </c>
      <c r="E535" s="339" t="s">
        <v>122</v>
      </c>
      <c r="F535" s="77" t="s">
        <v>2868</v>
      </c>
      <c r="G535" s="410"/>
      <c r="H535" s="13"/>
    </row>
    <row r="536" spans="1:8" ht="153.75" customHeight="1">
      <c r="A536" s="19"/>
      <c r="B536" s="20"/>
      <c r="C536" s="77" t="s">
        <v>2869</v>
      </c>
      <c r="D536" s="421">
        <v>2</v>
      </c>
      <c r="E536" s="339" t="s">
        <v>122</v>
      </c>
      <c r="F536" s="411" t="s">
        <v>3468</v>
      </c>
      <c r="G536" s="410"/>
      <c r="H536" s="13"/>
    </row>
    <row r="537" spans="1:8" ht="77" customHeight="1">
      <c r="A537" s="19"/>
      <c r="B537" s="34"/>
      <c r="C537" s="77" t="s">
        <v>2259</v>
      </c>
      <c r="D537" s="421">
        <v>2</v>
      </c>
      <c r="E537" s="339" t="s">
        <v>122</v>
      </c>
      <c r="F537" s="77" t="s">
        <v>2260</v>
      </c>
      <c r="G537" s="22"/>
      <c r="H537" s="13"/>
    </row>
    <row r="538" spans="1:8" ht="95" customHeight="1">
      <c r="A538" s="19"/>
      <c r="B538" s="34"/>
      <c r="C538" s="77" t="s">
        <v>2261</v>
      </c>
      <c r="D538" s="421">
        <v>2</v>
      </c>
      <c r="E538" s="339" t="s">
        <v>122</v>
      </c>
      <c r="F538" s="77" t="s">
        <v>2870</v>
      </c>
      <c r="G538" s="22"/>
      <c r="H538" s="13"/>
    </row>
    <row r="539" spans="1:8" ht="350.25" customHeight="1">
      <c r="A539" s="19"/>
      <c r="B539" s="34"/>
      <c r="C539" s="77" t="s">
        <v>2871</v>
      </c>
      <c r="D539" s="421">
        <v>2</v>
      </c>
      <c r="E539" s="339" t="s">
        <v>122</v>
      </c>
      <c r="F539" s="77" t="s">
        <v>2262</v>
      </c>
      <c r="G539" s="22"/>
      <c r="H539" s="13"/>
    </row>
    <row r="540" spans="1:8" ht="164" customHeight="1">
      <c r="A540" s="19"/>
      <c r="B540" s="34"/>
      <c r="C540" s="77" t="s">
        <v>2263</v>
      </c>
      <c r="D540" s="421">
        <v>2</v>
      </c>
      <c r="E540" s="339" t="s">
        <v>122</v>
      </c>
      <c r="F540" s="77" t="s">
        <v>2264</v>
      </c>
      <c r="G540" s="22"/>
      <c r="H540" s="13"/>
    </row>
    <row r="541" spans="1:8" ht="69" customHeight="1">
      <c r="A541" s="19" t="s">
        <v>862</v>
      </c>
      <c r="B541" s="20" t="s">
        <v>863</v>
      </c>
      <c r="C541" s="24" t="s">
        <v>850</v>
      </c>
      <c r="D541" s="421">
        <v>2</v>
      </c>
      <c r="E541" s="339" t="s">
        <v>122</v>
      </c>
      <c r="F541" s="24" t="s">
        <v>2265</v>
      </c>
      <c r="G541" s="31"/>
      <c r="H541" s="13"/>
    </row>
    <row r="542" spans="1:8" ht="105" customHeight="1">
      <c r="A542" s="19"/>
      <c r="B542" s="20"/>
      <c r="C542" s="24" t="s">
        <v>2266</v>
      </c>
      <c r="D542" s="421">
        <v>2</v>
      </c>
      <c r="E542" s="339" t="s">
        <v>122</v>
      </c>
      <c r="F542" s="24" t="s">
        <v>2267</v>
      </c>
      <c r="G542" s="25"/>
      <c r="H542" s="13"/>
    </row>
    <row r="543" spans="1:8" ht="32">
      <c r="A543" s="19"/>
      <c r="B543" s="20"/>
      <c r="C543" s="24" t="s">
        <v>864</v>
      </c>
      <c r="D543" s="421">
        <v>2</v>
      </c>
      <c r="E543" s="339" t="s">
        <v>122</v>
      </c>
      <c r="F543" s="24" t="s">
        <v>2428</v>
      </c>
      <c r="G543" s="25"/>
      <c r="H543" s="13"/>
    </row>
    <row r="544" spans="1:8" ht="51">
      <c r="A544" s="19" t="s">
        <v>865</v>
      </c>
      <c r="B544" s="95" t="s">
        <v>2872</v>
      </c>
      <c r="C544" s="24" t="s">
        <v>2873</v>
      </c>
      <c r="D544" s="421">
        <v>2</v>
      </c>
      <c r="E544" s="339" t="s">
        <v>122</v>
      </c>
      <c r="F544" s="24" t="s">
        <v>2874</v>
      </c>
      <c r="G544" s="22"/>
    </row>
    <row r="545" spans="1:16" ht="128">
      <c r="A545" s="19"/>
      <c r="B545" s="95"/>
      <c r="C545" s="24" t="s">
        <v>2268</v>
      </c>
      <c r="D545" s="421">
        <v>2</v>
      </c>
      <c r="E545" s="339" t="s">
        <v>122</v>
      </c>
      <c r="F545" s="24" t="s">
        <v>2269</v>
      </c>
      <c r="G545" s="22"/>
    </row>
    <row r="546" spans="1:16" ht="160">
      <c r="A546" s="19"/>
      <c r="B546" s="95"/>
      <c r="C546" s="24" t="s">
        <v>2474</v>
      </c>
      <c r="D546" s="421">
        <v>2</v>
      </c>
      <c r="E546" s="339" t="s">
        <v>122</v>
      </c>
      <c r="F546" s="24" t="s">
        <v>2875</v>
      </c>
      <c r="G546" s="22"/>
    </row>
    <row r="547" spans="1:16" ht="80">
      <c r="A547" s="19"/>
      <c r="B547" s="95"/>
      <c r="C547" s="24" t="s">
        <v>2272</v>
      </c>
      <c r="D547" s="421">
        <v>2</v>
      </c>
      <c r="E547" s="339" t="s">
        <v>122</v>
      </c>
      <c r="F547" s="24" t="s">
        <v>2273</v>
      </c>
      <c r="G547" s="39"/>
    </row>
    <row r="548" spans="1:16" ht="80">
      <c r="A548" s="19"/>
      <c r="B548" s="95"/>
      <c r="C548" s="24" t="s">
        <v>2274</v>
      </c>
      <c r="D548" s="421">
        <v>2</v>
      </c>
      <c r="E548" s="339" t="s">
        <v>122</v>
      </c>
      <c r="F548" s="24" t="s">
        <v>2275</v>
      </c>
      <c r="G548" s="39"/>
    </row>
    <row r="549" spans="1:16" ht="48">
      <c r="A549" s="19"/>
      <c r="B549" s="95"/>
      <c r="C549" s="24" t="s">
        <v>2276</v>
      </c>
      <c r="D549" s="421">
        <v>2</v>
      </c>
      <c r="E549" s="339" t="s">
        <v>122</v>
      </c>
      <c r="F549" s="24" t="s">
        <v>2277</v>
      </c>
      <c r="G549" s="39"/>
    </row>
    <row r="550" spans="1:16" ht="48">
      <c r="A550" s="19"/>
      <c r="B550" s="95"/>
      <c r="C550" s="291" t="s">
        <v>2429</v>
      </c>
      <c r="D550" s="421">
        <v>2</v>
      </c>
      <c r="E550" s="339" t="s">
        <v>122</v>
      </c>
      <c r="F550" s="24"/>
      <c r="G550" s="22"/>
    </row>
    <row r="551" spans="1:16" ht="128">
      <c r="A551" s="19" t="s">
        <v>866</v>
      </c>
      <c r="B551" s="24" t="s">
        <v>2278</v>
      </c>
      <c r="C551" s="24" t="s">
        <v>2430</v>
      </c>
      <c r="D551" s="421">
        <v>2</v>
      </c>
      <c r="E551" s="341" t="s">
        <v>122</v>
      </c>
      <c r="F551" s="24" t="s">
        <v>2876</v>
      </c>
      <c r="G551" s="98"/>
      <c r="H551" s="17" t="s">
        <v>2877</v>
      </c>
    </row>
    <row r="552" spans="1:16" ht="16" hidden="1">
      <c r="A552" s="36"/>
      <c r="B552" s="24"/>
      <c r="C552" s="24" t="s">
        <v>2279</v>
      </c>
      <c r="D552" s="324"/>
      <c r="E552" s="341" t="s">
        <v>122</v>
      </c>
      <c r="F552" s="24" t="s">
        <v>2280</v>
      </c>
      <c r="G552" s="98"/>
      <c r="H552" s="124"/>
      <c r="I552" s="124"/>
      <c r="J552" s="124"/>
      <c r="K552" s="124"/>
      <c r="L552" s="1"/>
      <c r="M552" s="1"/>
      <c r="N552" s="1"/>
      <c r="O552" s="1"/>
      <c r="P552" s="1"/>
    </row>
    <row r="553" spans="1:16" ht="48">
      <c r="A553" s="19"/>
      <c r="B553" s="24"/>
      <c r="C553" s="24" t="s">
        <v>2281</v>
      </c>
      <c r="D553" s="421">
        <v>2</v>
      </c>
      <c r="E553" s="341" t="s">
        <v>122</v>
      </c>
      <c r="F553" s="24" t="s">
        <v>2431</v>
      </c>
      <c r="G553" s="98"/>
    </row>
    <row r="554" spans="1:16" ht="40.25" hidden="1" customHeight="1">
      <c r="A554" s="88" t="s">
        <v>868</v>
      </c>
      <c r="B554" s="648" t="s">
        <v>869</v>
      </c>
      <c r="C554" s="649"/>
      <c r="D554" s="649"/>
      <c r="E554" s="649"/>
      <c r="F554" s="649"/>
      <c r="G554" s="651"/>
      <c r="H554" s="124"/>
      <c r="I554" s="124"/>
      <c r="J554" s="124"/>
      <c r="K554" s="124"/>
      <c r="L554" s="1"/>
      <c r="M554" s="1"/>
      <c r="N554" s="1"/>
      <c r="O554" s="1"/>
      <c r="P554" s="1"/>
    </row>
    <row r="555" spans="1:16" ht="34" hidden="1">
      <c r="A555" s="36" t="s">
        <v>870</v>
      </c>
      <c r="B555" s="37" t="s">
        <v>871</v>
      </c>
      <c r="C555" s="34"/>
      <c r="D555" s="34"/>
      <c r="E555" s="35"/>
      <c r="F555" s="24"/>
      <c r="G555" s="34"/>
      <c r="H555" s="124"/>
      <c r="I555" s="124"/>
      <c r="J555" s="124"/>
      <c r="K555" s="124"/>
      <c r="L555" s="1"/>
      <c r="M555" s="1"/>
      <c r="N555" s="1"/>
      <c r="O555" s="1"/>
      <c r="P555" s="1"/>
    </row>
    <row r="556" spans="1:16" ht="34" hidden="1">
      <c r="A556" s="36" t="s">
        <v>872</v>
      </c>
      <c r="B556" s="37" t="s">
        <v>873</v>
      </c>
      <c r="C556" s="34"/>
      <c r="D556" s="34"/>
      <c r="E556" s="35"/>
      <c r="F556" s="24"/>
      <c r="G556" s="34"/>
      <c r="H556" s="124"/>
      <c r="I556" s="124"/>
      <c r="J556" s="124"/>
      <c r="K556" s="124"/>
      <c r="L556" s="1"/>
      <c r="M556" s="1"/>
      <c r="N556" s="1"/>
      <c r="O556" s="1"/>
      <c r="P556" s="1"/>
    </row>
    <row r="557" spans="1:16" ht="34" hidden="1">
      <c r="A557" s="36" t="s">
        <v>874</v>
      </c>
      <c r="B557" s="37" t="s">
        <v>875</v>
      </c>
      <c r="C557" s="34"/>
      <c r="D557" s="34"/>
      <c r="E557" s="35"/>
      <c r="F557" s="24"/>
      <c r="G557" s="34"/>
      <c r="H557" s="124"/>
      <c r="I557" s="124"/>
      <c r="J557" s="124"/>
      <c r="K557" s="124"/>
      <c r="L557" s="1"/>
      <c r="M557" s="1"/>
      <c r="N557" s="1"/>
      <c r="O557" s="1"/>
      <c r="P557" s="1"/>
    </row>
    <row r="558" spans="1:16" ht="34" hidden="1">
      <c r="A558" s="36" t="s">
        <v>876</v>
      </c>
      <c r="B558" s="37" t="s">
        <v>877</v>
      </c>
      <c r="C558" s="34"/>
      <c r="D558" s="34"/>
      <c r="E558" s="35"/>
      <c r="F558" s="24"/>
      <c r="G558" s="34"/>
      <c r="H558" s="124"/>
      <c r="I558" s="124"/>
      <c r="J558" s="124"/>
      <c r="K558" s="124"/>
      <c r="L558" s="1"/>
      <c r="M558" s="1"/>
      <c r="N558" s="1"/>
      <c r="O558" s="1"/>
      <c r="P558" s="1"/>
    </row>
    <row r="559" spans="1:16" ht="34" hidden="1">
      <c r="A559" s="36" t="s">
        <v>878</v>
      </c>
      <c r="B559" s="37" t="s">
        <v>879</v>
      </c>
      <c r="C559" s="34"/>
      <c r="D559" s="34"/>
      <c r="E559" s="35"/>
      <c r="F559" s="24"/>
      <c r="G559" s="34"/>
      <c r="H559" s="124"/>
      <c r="I559" s="124"/>
      <c r="J559" s="124"/>
      <c r="K559" s="124"/>
      <c r="L559" s="1"/>
      <c r="M559" s="1"/>
      <c r="N559" s="1"/>
      <c r="O559" s="1"/>
      <c r="P559" s="1"/>
    </row>
    <row r="560" spans="1:16" ht="34" hidden="1">
      <c r="A560" s="36" t="s">
        <v>880</v>
      </c>
      <c r="B560" s="37" t="s">
        <v>881</v>
      </c>
      <c r="C560" s="34"/>
      <c r="D560" s="34"/>
      <c r="E560" s="35"/>
      <c r="F560" s="24"/>
      <c r="G560" s="34"/>
      <c r="H560" s="124"/>
      <c r="I560" s="124"/>
      <c r="J560" s="124"/>
      <c r="K560" s="124"/>
      <c r="L560" s="1"/>
      <c r="M560" s="1"/>
      <c r="N560" s="1"/>
      <c r="O560" s="1"/>
      <c r="P560" s="1"/>
    </row>
    <row r="561" spans="1:16" ht="40.25" hidden="1" customHeight="1">
      <c r="A561" s="88" t="s">
        <v>882</v>
      </c>
      <c r="B561" s="648" t="s">
        <v>883</v>
      </c>
      <c r="C561" s="649"/>
      <c r="D561" s="649"/>
      <c r="E561" s="649"/>
      <c r="F561" s="649"/>
      <c r="G561" s="649"/>
      <c r="H561" s="378">
        <f>SUM(D562:D565)</f>
        <v>0</v>
      </c>
      <c r="I561" s="124">
        <f>COUNT(D562:D565)*2</f>
        <v>0</v>
      </c>
      <c r="J561" s="124"/>
      <c r="K561" s="124"/>
      <c r="L561" s="1"/>
      <c r="M561" s="1"/>
      <c r="N561" s="1"/>
      <c r="O561" s="1"/>
      <c r="P561" s="1"/>
    </row>
    <row r="562" spans="1:16" ht="68.25" hidden="1" customHeight="1">
      <c r="A562" s="36" t="s">
        <v>884</v>
      </c>
      <c r="B562" s="37" t="s">
        <v>885</v>
      </c>
      <c r="C562" s="24"/>
      <c r="D562" s="45"/>
      <c r="E562" s="23"/>
      <c r="F562" s="40"/>
      <c r="G562" s="25"/>
      <c r="H562" s="378"/>
      <c r="I562" s="124"/>
      <c r="J562" s="124"/>
      <c r="K562" s="124"/>
      <c r="L562" s="1"/>
      <c r="M562" s="1"/>
      <c r="N562" s="1"/>
      <c r="O562" s="1"/>
      <c r="P562" s="1"/>
    </row>
    <row r="563" spans="1:16" ht="34" hidden="1">
      <c r="A563" s="36" t="s">
        <v>886</v>
      </c>
      <c r="B563" s="37" t="s">
        <v>887</v>
      </c>
      <c r="C563" s="24"/>
      <c r="D563" s="45"/>
      <c r="E563" s="23"/>
      <c r="F563" s="40"/>
      <c r="G563" s="25"/>
      <c r="H563" s="378"/>
      <c r="I563" s="124"/>
      <c r="J563" s="124"/>
      <c r="K563" s="124"/>
      <c r="L563" s="1"/>
      <c r="M563" s="1"/>
      <c r="N563" s="1"/>
      <c r="O563" s="1"/>
      <c r="P563" s="1"/>
    </row>
    <row r="564" spans="1:16" ht="34" hidden="1">
      <c r="A564" s="36" t="s">
        <v>888</v>
      </c>
      <c r="B564" s="37" t="s">
        <v>889</v>
      </c>
      <c r="C564" s="24"/>
      <c r="D564" s="45"/>
      <c r="E564" s="23"/>
      <c r="F564" s="40"/>
      <c r="G564" s="25"/>
      <c r="H564" s="378"/>
      <c r="I564" s="124"/>
      <c r="J564" s="124"/>
      <c r="K564" s="124"/>
      <c r="L564" s="1"/>
      <c r="M564" s="1"/>
      <c r="N564" s="1"/>
      <c r="O564" s="1"/>
      <c r="P564" s="1"/>
    </row>
    <row r="565" spans="1:16" ht="34" hidden="1">
      <c r="A565" s="36" t="s">
        <v>890</v>
      </c>
      <c r="B565" s="37" t="s">
        <v>891</v>
      </c>
      <c r="C565" s="24"/>
      <c r="D565" s="45"/>
      <c r="E565" s="23"/>
      <c r="F565" s="40"/>
      <c r="G565" s="25"/>
      <c r="H565" s="378"/>
      <c r="I565" s="124"/>
      <c r="J565" s="124"/>
      <c r="K565" s="124"/>
      <c r="L565" s="1"/>
      <c r="M565" s="1"/>
      <c r="N565" s="1"/>
      <c r="O565" s="1"/>
      <c r="P565" s="1"/>
    </row>
    <row r="566" spans="1:16" ht="18.75" hidden="1" customHeight="1">
      <c r="A566" s="36"/>
      <c r="B566" s="681" t="s">
        <v>892</v>
      </c>
      <c r="C566" s="649"/>
      <c r="D566" s="649"/>
      <c r="E566" s="649"/>
      <c r="F566" s="649"/>
      <c r="G566" s="649"/>
      <c r="H566" s="378"/>
      <c r="I566" s="124"/>
      <c r="J566" s="124"/>
      <c r="K566" s="124"/>
      <c r="L566" s="1"/>
      <c r="M566" s="1"/>
      <c r="N566" s="1"/>
      <c r="O566" s="1"/>
      <c r="P566" s="1"/>
    </row>
    <row r="567" spans="1:16" ht="40.25" hidden="1" customHeight="1">
      <c r="A567" s="88" t="s">
        <v>893</v>
      </c>
      <c r="B567" s="648" t="s">
        <v>894</v>
      </c>
      <c r="C567" s="649"/>
      <c r="D567" s="649"/>
      <c r="E567" s="649"/>
      <c r="F567" s="649"/>
      <c r="G567" s="649"/>
      <c r="H567" s="378">
        <f>SUM(D568:D577)</f>
        <v>0</v>
      </c>
      <c r="I567" s="124">
        <f>SUM(D568:D577)*2</f>
        <v>0</v>
      </c>
      <c r="J567" s="124"/>
      <c r="K567" s="124"/>
      <c r="L567" s="1"/>
      <c r="M567" s="1"/>
      <c r="N567" s="1"/>
      <c r="O567" s="1"/>
      <c r="P567" s="1"/>
    </row>
    <row r="568" spans="1:16" ht="51" hidden="1">
      <c r="A568" s="36" t="s">
        <v>895</v>
      </c>
      <c r="B568" s="37" t="s">
        <v>896</v>
      </c>
      <c r="C568" s="77"/>
      <c r="D568" s="41"/>
      <c r="E568" s="38"/>
      <c r="F568" s="24"/>
      <c r="G568" s="25"/>
      <c r="H568" s="378"/>
      <c r="I568" s="124"/>
      <c r="J568" s="124"/>
      <c r="K568" s="124"/>
      <c r="L568" s="1"/>
      <c r="M568" s="1"/>
      <c r="N568" s="1"/>
      <c r="O568" s="1"/>
      <c r="P568" s="1"/>
    </row>
    <row r="569" spans="1:16" ht="53.25" hidden="1" customHeight="1">
      <c r="A569" s="36" t="s">
        <v>897</v>
      </c>
      <c r="B569" s="37" t="s">
        <v>898</v>
      </c>
      <c r="C569" s="77"/>
      <c r="D569" s="71"/>
      <c r="E569" s="44"/>
      <c r="F569" s="40"/>
      <c r="G569" s="25"/>
      <c r="H569" s="378"/>
      <c r="I569" s="124"/>
      <c r="J569" s="124"/>
      <c r="K569" s="124"/>
      <c r="L569" s="1"/>
      <c r="M569" s="1"/>
      <c r="N569" s="1"/>
      <c r="O569" s="1"/>
      <c r="P569" s="1"/>
    </row>
    <row r="570" spans="1:16" ht="51" hidden="1">
      <c r="A570" s="36" t="s">
        <v>899</v>
      </c>
      <c r="B570" s="37" t="s">
        <v>900</v>
      </c>
      <c r="C570" s="24"/>
      <c r="D570" s="22"/>
      <c r="E570" s="44"/>
      <c r="F570" s="24"/>
      <c r="G570" s="25"/>
      <c r="H570" s="378"/>
      <c r="I570" s="124"/>
      <c r="J570" s="124"/>
      <c r="K570" s="124"/>
      <c r="L570" s="1"/>
      <c r="M570" s="1"/>
      <c r="N570" s="1"/>
      <c r="O570" s="1"/>
      <c r="P570" s="1"/>
    </row>
    <row r="571" spans="1:16" ht="187.5" hidden="1" customHeight="1">
      <c r="A571" s="36" t="s">
        <v>901</v>
      </c>
      <c r="B571" s="37" t="s">
        <v>902</v>
      </c>
      <c r="C571" s="24"/>
      <c r="D571" s="22"/>
      <c r="E571" s="44"/>
      <c r="F571" s="24"/>
      <c r="G571" s="25"/>
      <c r="H571" s="378"/>
      <c r="I571" s="124"/>
      <c r="J571" s="124"/>
      <c r="K571" s="124"/>
      <c r="L571" s="1"/>
      <c r="M571" s="1"/>
      <c r="N571" s="1"/>
      <c r="O571" s="1"/>
      <c r="P571" s="1"/>
    </row>
    <row r="572" spans="1:16" ht="51" hidden="1">
      <c r="A572" s="36" t="s">
        <v>903</v>
      </c>
      <c r="B572" s="37" t="s">
        <v>904</v>
      </c>
      <c r="C572" s="34"/>
      <c r="D572" s="34"/>
      <c r="E572" s="44"/>
      <c r="F572" s="24"/>
      <c r="G572" s="34"/>
      <c r="H572" s="124"/>
      <c r="I572" s="124"/>
      <c r="J572" s="124"/>
      <c r="K572" s="124"/>
      <c r="L572" s="1"/>
      <c r="M572" s="1"/>
      <c r="N572" s="1"/>
      <c r="O572" s="1"/>
      <c r="P572" s="1"/>
    </row>
    <row r="573" spans="1:16" ht="51" hidden="1">
      <c r="A573" s="36" t="s">
        <v>905</v>
      </c>
      <c r="B573" s="37" t="s">
        <v>906</v>
      </c>
      <c r="C573" s="24"/>
      <c r="D573" s="22"/>
      <c r="E573" s="44"/>
      <c r="F573" s="24"/>
      <c r="G573" s="25"/>
      <c r="H573" s="378"/>
      <c r="I573" s="124"/>
      <c r="J573" s="124"/>
      <c r="K573" s="124"/>
      <c r="L573" s="1"/>
      <c r="M573" s="1"/>
      <c r="N573" s="1"/>
      <c r="O573" s="1"/>
      <c r="P573" s="1"/>
    </row>
    <row r="574" spans="1:16" ht="69" hidden="1" customHeight="1">
      <c r="A574" s="36" t="s">
        <v>907</v>
      </c>
      <c r="B574" s="37" t="s">
        <v>908</v>
      </c>
      <c r="C574" s="24"/>
      <c r="D574" s="22"/>
      <c r="E574" s="44"/>
      <c r="F574" s="24"/>
      <c r="G574" s="25"/>
      <c r="H574" s="378"/>
      <c r="I574" s="124"/>
      <c r="J574" s="124"/>
      <c r="K574" s="124"/>
      <c r="L574" s="1"/>
      <c r="M574" s="1"/>
      <c r="N574" s="1"/>
      <c r="O574" s="1"/>
      <c r="P574" s="1"/>
    </row>
    <row r="575" spans="1:16" ht="85" hidden="1">
      <c r="A575" s="36" t="s">
        <v>909</v>
      </c>
      <c r="B575" s="37" t="s">
        <v>910</v>
      </c>
      <c r="C575" s="77"/>
      <c r="D575" s="99"/>
      <c r="E575" s="44"/>
      <c r="F575" s="40"/>
      <c r="G575" s="25"/>
      <c r="H575" s="378"/>
      <c r="I575" s="124"/>
      <c r="J575" s="124"/>
      <c r="K575" s="124"/>
      <c r="L575" s="1"/>
      <c r="M575" s="1"/>
      <c r="N575" s="1"/>
      <c r="O575" s="1"/>
      <c r="P575" s="1"/>
    </row>
    <row r="576" spans="1:16" ht="51" hidden="1">
      <c r="A576" s="36" t="s">
        <v>911</v>
      </c>
      <c r="B576" s="37" t="s">
        <v>912</v>
      </c>
      <c r="C576" s="77"/>
      <c r="D576" s="22"/>
      <c r="E576" s="44"/>
      <c r="F576" s="24"/>
      <c r="G576" s="25"/>
      <c r="H576" s="378"/>
      <c r="I576" s="124"/>
      <c r="J576" s="124"/>
      <c r="K576" s="124"/>
      <c r="L576" s="1"/>
      <c r="M576" s="1"/>
      <c r="N576" s="1"/>
      <c r="O576" s="1"/>
      <c r="P576" s="1"/>
    </row>
    <row r="577" spans="1:16" ht="51" hidden="1">
      <c r="A577" s="36" t="s">
        <v>913</v>
      </c>
      <c r="B577" s="37" t="s">
        <v>914</v>
      </c>
      <c r="C577" s="24"/>
      <c r="D577" s="22"/>
      <c r="E577" s="44"/>
      <c r="F577" s="24"/>
      <c r="G577" s="25"/>
      <c r="H577" s="378"/>
      <c r="I577" s="124"/>
      <c r="J577" s="124"/>
      <c r="K577" s="124"/>
      <c r="L577" s="1"/>
      <c r="M577" s="1"/>
      <c r="N577" s="1"/>
      <c r="O577" s="1"/>
      <c r="P577" s="1"/>
    </row>
    <row r="578" spans="1:16" ht="19">
      <c r="A578" s="19"/>
      <c r="B578" s="661" t="s">
        <v>915</v>
      </c>
      <c r="C578" s="661"/>
      <c r="D578" s="662"/>
      <c r="E578" s="661"/>
      <c r="F578" s="661"/>
      <c r="G578" s="661"/>
      <c r="H578" s="13">
        <f>H579+H586+H593+H597+H605+H615</f>
        <v>76</v>
      </c>
      <c r="I578" s="17">
        <f>I579+I586+I593+I597+I605+I615</f>
        <v>76</v>
      </c>
    </row>
    <row r="579" spans="1:16" ht="40.25" customHeight="1">
      <c r="A579" s="19" t="s">
        <v>916</v>
      </c>
      <c r="B579" s="648" t="s">
        <v>917</v>
      </c>
      <c r="C579" s="649"/>
      <c r="D579" s="650"/>
      <c r="E579" s="653"/>
      <c r="F579" s="649"/>
      <c r="G579" s="649"/>
      <c r="H579" s="13">
        <f>SUM(D580:D585)</f>
        <v>6</v>
      </c>
      <c r="I579" s="17">
        <f>COUNT(D580:D585)*2</f>
        <v>6</v>
      </c>
    </row>
    <row r="580" spans="1:16" ht="34" hidden="1">
      <c r="A580" s="101" t="s">
        <v>918</v>
      </c>
      <c r="B580" s="37" t="s">
        <v>919</v>
      </c>
      <c r="C580" s="280"/>
      <c r="D580" s="244"/>
      <c r="E580" s="23"/>
      <c r="F580" s="40"/>
      <c r="G580" s="244"/>
      <c r="H580" s="124"/>
      <c r="I580" s="124"/>
      <c r="J580" s="124"/>
      <c r="K580" s="124"/>
      <c r="L580" s="1"/>
      <c r="M580" s="1"/>
      <c r="N580" s="1"/>
      <c r="O580" s="1"/>
      <c r="P580" s="1"/>
    </row>
    <row r="581" spans="1:16" ht="51" hidden="1">
      <c r="A581" s="101" t="s">
        <v>920</v>
      </c>
      <c r="B581" s="37" t="s">
        <v>921</v>
      </c>
      <c r="C581" s="77"/>
      <c r="D581" s="244"/>
      <c r="E581" s="23"/>
      <c r="F581" s="40"/>
      <c r="G581" s="244"/>
      <c r="H581" s="124"/>
      <c r="I581" s="124"/>
      <c r="J581" s="124"/>
      <c r="K581" s="124"/>
      <c r="L581" s="1"/>
      <c r="M581" s="1"/>
      <c r="N581" s="1"/>
      <c r="O581" s="1"/>
      <c r="P581" s="1"/>
    </row>
    <row r="582" spans="1:16" ht="34" hidden="1">
      <c r="A582" s="101" t="s">
        <v>922</v>
      </c>
      <c r="B582" s="37" t="s">
        <v>923</v>
      </c>
      <c r="C582" s="280"/>
      <c r="D582" s="244"/>
      <c r="E582" s="23"/>
      <c r="F582" s="40"/>
      <c r="G582" s="244"/>
      <c r="H582" s="124"/>
      <c r="I582" s="124"/>
      <c r="J582" s="124"/>
      <c r="K582" s="124"/>
      <c r="L582" s="1"/>
      <c r="M582" s="1"/>
      <c r="N582" s="1"/>
      <c r="O582" s="1"/>
      <c r="P582" s="1"/>
    </row>
    <row r="583" spans="1:16" ht="51">
      <c r="A583" s="19" t="s">
        <v>924</v>
      </c>
      <c r="B583" s="37" t="s">
        <v>2878</v>
      </c>
      <c r="C583" s="38" t="s">
        <v>2879</v>
      </c>
      <c r="D583" s="427">
        <v>2</v>
      </c>
      <c r="E583" s="344" t="s">
        <v>122</v>
      </c>
      <c r="F583" s="59" t="s">
        <v>2880</v>
      </c>
      <c r="G583" s="292"/>
      <c r="H583" s="13"/>
    </row>
    <row r="584" spans="1:16" ht="51">
      <c r="A584" s="19" t="s">
        <v>926</v>
      </c>
      <c r="B584" s="37" t="s">
        <v>927</v>
      </c>
      <c r="C584" s="285" t="s">
        <v>928</v>
      </c>
      <c r="D584" s="427">
        <v>2</v>
      </c>
      <c r="E584" s="339" t="s">
        <v>122</v>
      </c>
      <c r="F584" s="24" t="s">
        <v>2282</v>
      </c>
      <c r="G584" s="292"/>
      <c r="H584" s="13"/>
    </row>
    <row r="585" spans="1:16" ht="49.5" customHeight="1">
      <c r="A585" s="19" t="s">
        <v>929</v>
      </c>
      <c r="B585" s="105" t="s">
        <v>930</v>
      </c>
      <c r="C585" s="59" t="s">
        <v>931</v>
      </c>
      <c r="D585" s="427">
        <v>2</v>
      </c>
      <c r="E585" s="339" t="s">
        <v>122</v>
      </c>
      <c r="F585" s="24" t="s">
        <v>2283</v>
      </c>
      <c r="G585" s="292"/>
      <c r="H585" s="32"/>
    </row>
    <row r="586" spans="1:16" ht="40.25" customHeight="1">
      <c r="A586" s="19" t="s">
        <v>932</v>
      </c>
      <c r="B586" s="648" t="s">
        <v>933</v>
      </c>
      <c r="C586" s="649"/>
      <c r="D586" s="650"/>
      <c r="E586" s="653"/>
      <c r="F586" s="649"/>
      <c r="G586" s="649"/>
      <c r="H586" s="13">
        <f>SUM(D587:D592)</f>
        <v>12</v>
      </c>
      <c r="I586" s="17">
        <f>COUNT(D587:D592)*2</f>
        <v>12</v>
      </c>
    </row>
    <row r="587" spans="1:16" ht="67" customHeight="1">
      <c r="A587" s="19" t="s">
        <v>934</v>
      </c>
      <c r="B587" s="37" t="s">
        <v>935</v>
      </c>
      <c r="C587" s="38" t="s">
        <v>2284</v>
      </c>
      <c r="D587" s="421">
        <v>2</v>
      </c>
      <c r="E587" s="339" t="s">
        <v>590</v>
      </c>
      <c r="F587" s="77" t="s">
        <v>3379</v>
      </c>
      <c r="G587" s="292"/>
      <c r="H587" s="13"/>
    </row>
    <row r="588" spans="1:16" ht="60" customHeight="1">
      <c r="A588" s="19"/>
      <c r="B588" s="37"/>
      <c r="C588" s="38" t="s">
        <v>938</v>
      </c>
      <c r="D588" s="421">
        <v>2</v>
      </c>
      <c r="E588" s="339" t="s">
        <v>326</v>
      </c>
      <c r="F588" s="77" t="s">
        <v>939</v>
      </c>
      <c r="G588" s="292"/>
      <c r="H588" s="13"/>
    </row>
    <row r="589" spans="1:16" ht="63" customHeight="1">
      <c r="A589" s="19"/>
      <c r="B589" s="37"/>
      <c r="C589" s="38" t="s">
        <v>940</v>
      </c>
      <c r="D589" s="421">
        <v>2</v>
      </c>
      <c r="E589" s="339" t="s">
        <v>168</v>
      </c>
      <c r="F589" s="77" t="s">
        <v>941</v>
      </c>
      <c r="G589" s="292"/>
      <c r="H589" s="13"/>
    </row>
    <row r="590" spans="1:16" ht="48">
      <c r="A590" s="19"/>
      <c r="B590" s="37"/>
      <c r="C590" s="24" t="s">
        <v>2285</v>
      </c>
      <c r="D590" s="421">
        <v>2</v>
      </c>
      <c r="E590" s="339" t="s">
        <v>168</v>
      </c>
      <c r="F590" s="24" t="s">
        <v>2286</v>
      </c>
      <c r="G590" s="103"/>
      <c r="H590" s="13"/>
    </row>
    <row r="591" spans="1:16" ht="48">
      <c r="A591" s="19" t="s">
        <v>942</v>
      </c>
      <c r="B591" s="37" t="s">
        <v>943</v>
      </c>
      <c r="C591" s="24" t="s">
        <v>2287</v>
      </c>
      <c r="D591" s="421">
        <v>2</v>
      </c>
      <c r="E591" s="339" t="s">
        <v>121</v>
      </c>
      <c r="F591" s="24" t="s">
        <v>3380</v>
      </c>
      <c r="G591" s="103"/>
      <c r="H591" s="13"/>
    </row>
    <row r="592" spans="1:16" ht="34">
      <c r="A592" s="19" t="s">
        <v>946</v>
      </c>
      <c r="B592" s="37" t="s">
        <v>947</v>
      </c>
      <c r="C592" s="38" t="s">
        <v>2288</v>
      </c>
      <c r="D592" s="421">
        <v>2</v>
      </c>
      <c r="E592" s="339" t="s">
        <v>168</v>
      </c>
      <c r="F592" s="44"/>
      <c r="G592" s="103"/>
      <c r="H592" s="13"/>
    </row>
    <row r="593" spans="1:9" ht="40.25" customHeight="1">
      <c r="A593" s="19" t="s">
        <v>949</v>
      </c>
      <c r="B593" s="648" t="s">
        <v>950</v>
      </c>
      <c r="C593" s="649"/>
      <c r="D593" s="650"/>
      <c r="E593" s="653"/>
      <c r="F593" s="649"/>
      <c r="G593" s="649"/>
      <c r="H593" s="13">
        <f>SUM(D594:D596)</f>
        <v>6</v>
      </c>
      <c r="I593" s="17">
        <f>COUNT(D594:D596)*2</f>
        <v>6</v>
      </c>
    </row>
    <row r="594" spans="1:9" ht="67.5" customHeight="1">
      <c r="A594" s="19" t="s">
        <v>951</v>
      </c>
      <c r="B594" s="106" t="s">
        <v>2881</v>
      </c>
      <c r="C594" s="24" t="s">
        <v>2882</v>
      </c>
      <c r="D594" s="422">
        <v>2</v>
      </c>
      <c r="E594" s="344" t="s">
        <v>2289</v>
      </c>
      <c r="F594" s="24" t="s">
        <v>2290</v>
      </c>
      <c r="G594" s="292"/>
      <c r="H594" s="13"/>
    </row>
    <row r="595" spans="1:9" ht="34">
      <c r="A595" s="19" t="s">
        <v>953</v>
      </c>
      <c r="B595" s="37" t="s">
        <v>954</v>
      </c>
      <c r="C595" s="59" t="s">
        <v>955</v>
      </c>
      <c r="D595" s="422">
        <v>2</v>
      </c>
      <c r="E595" s="344" t="s">
        <v>326</v>
      </c>
      <c r="F595" s="40"/>
      <c r="G595" s="103"/>
      <c r="H595" s="13"/>
    </row>
    <row r="596" spans="1:9" ht="48">
      <c r="A596" s="19"/>
      <c r="B596" s="37"/>
      <c r="C596" s="59" t="s">
        <v>2291</v>
      </c>
      <c r="D596" s="422">
        <v>2</v>
      </c>
      <c r="E596" s="344" t="s">
        <v>121</v>
      </c>
      <c r="F596" s="40"/>
      <c r="G596" s="103"/>
      <c r="H596" s="13"/>
    </row>
    <row r="597" spans="1:9" ht="40.25" customHeight="1">
      <c r="A597" s="19" t="s">
        <v>956</v>
      </c>
      <c r="B597" s="648" t="s">
        <v>2883</v>
      </c>
      <c r="C597" s="649"/>
      <c r="D597" s="650"/>
      <c r="E597" s="653"/>
      <c r="F597" s="649"/>
      <c r="G597" s="649"/>
      <c r="H597" s="13">
        <f>SUM(D598:D604)</f>
        <v>14</v>
      </c>
      <c r="I597" s="17">
        <f>COUNT(D598:D604)*2</f>
        <v>14</v>
      </c>
    </row>
    <row r="598" spans="1:9" ht="78.75" customHeight="1">
      <c r="A598" s="19" t="s">
        <v>957</v>
      </c>
      <c r="B598" s="77" t="s">
        <v>958</v>
      </c>
      <c r="C598" s="38" t="s">
        <v>2292</v>
      </c>
      <c r="D598" s="427">
        <v>2</v>
      </c>
      <c r="E598" s="344" t="s">
        <v>121</v>
      </c>
      <c r="F598" s="90" t="s">
        <v>2293</v>
      </c>
      <c r="G598" s="103"/>
      <c r="H598" s="13"/>
    </row>
    <row r="599" spans="1:9" ht="47" customHeight="1">
      <c r="A599" s="19"/>
      <c r="B599" s="77"/>
      <c r="C599" s="24" t="s">
        <v>960</v>
      </c>
      <c r="D599" s="427">
        <v>2</v>
      </c>
      <c r="E599" s="344" t="s">
        <v>121</v>
      </c>
      <c r="F599" s="38" t="s">
        <v>961</v>
      </c>
      <c r="G599" s="292"/>
      <c r="H599" s="13"/>
    </row>
    <row r="600" spans="1:9" ht="32">
      <c r="A600" s="19"/>
      <c r="B600" s="77"/>
      <c r="C600" s="59" t="s">
        <v>962</v>
      </c>
      <c r="D600" s="427">
        <v>2</v>
      </c>
      <c r="E600" s="339" t="s">
        <v>121</v>
      </c>
      <c r="F600" s="40" t="s">
        <v>963</v>
      </c>
      <c r="G600" s="103"/>
      <c r="H600" s="13"/>
    </row>
    <row r="601" spans="1:9" ht="32">
      <c r="A601" s="19"/>
      <c r="B601" s="77"/>
      <c r="C601" s="109" t="s">
        <v>2294</v>
      </c>
      <c r="D601" s="427">
        <v>2</v>
      </c>
      <c r="E601" s="344" t="s">
        <v>121</v>
      </c>
      <c r="F601" s="90"/>
      <c r="G601" s="103"/>
      <c r="H601" s="13"/>
    </row>
    <row r="602" spans="1:9" ht="91" customHeight="1">
      <c r="A602" s="19" t="s">
        <v>965</v>
      </c>
      <c r="B602" s="77" t="s">
        <v>2884</v>
      </c>
      <c r="C602" s="109" t="s">
        <v>966</v>
      </c>
      <c r="D602" s="427">
        <v>2</v>
      </c>
      <c r="E602" s="349" t="s">
        <v>2605</v>
      </c>
      <c r="F602" s="24" t="s">
        <v>2685</v>
      </c>
      <c r="G602" s="292"/>
      <c r="H602" s="13"/>
    </row>
    <row r="603" spans="1:9" ht="87.75" customHeight="1">
      <c r="A603" s="19"/>
      <c r="B603" s="77"/>
      <c r="C603" s="109" t="s">
        <v>2727</v>
      </c>
      <c r="D603" s="427">
        <v>2</v>
      </c>
      <c r="E603" s="349" t="s">
        <v>326</v>
      </c>
      <c r="F603" s="24" t="s">
        <v>2885</v>
      </c>
      <c r="G603" s="292"/>
      <c r="H603" s="13"/>
    </row>
    <row r="604" spans="1:9" ht="16">
      <c r="A604" s="19"/>
      <c r="B604" s="77"/>
      <c r="C604" s="38" t="s">
        <v>968</v>
      </c>
      <c r="D604" s="427">
        <v>2</v>
      </c>
      <c r="E604" s="349" t="s">
        <v>326</v>
      </c>
      <c r="F604" s="24"/>
      <c r="G604" s="292"/>
      <c r="H604" s="13"/>
    </row>
    <row r="605" spans="1:9" ht="40.25" customHeight="1">
      <c r="A605" s="19" t="s">
        <v>969</v>
      </c>
      <c r="B605" s="667" t="s">
        <v>970</v>
      </c>
      <c r="C605" s="668"/>
      <c r="D605" s="669"/>
      <c r="E605" s="670"/>
      <c r="F605" s="668"/>
      <c r="G605" s="671"/>
      <c r="H605" s="13">
        <f>SUM(D606:D614)</f>
        <v>14</v>
      </c>
      <c r="I605" s="17">
        <f>COUNT(D606:D614)*2</f>
        <v>14</v>
      </c>
    </row>
    <row r="606" spans="1:9" ht="48">
      <c r="A606" s="19" t="s">
        <v>971</v>
      </c>
      <c r="B606" s="38" t="s">
        <v>2886</v>
      </c>
      <c r="C606" s="77" t="s">
        <v>972</v>
      </c>
      <c r="D606" s="421">
        <v>2</v>
      </c>
      <c r="E606" s="339" t="s">
        <v>168</v>
      </c>
      <c r="F606" s="24" t="s">
        <v>2295</v>
      </c>
      <c r="G606" s="25"/>
      <c r="H606" s="13"/>
    </row>
    <row r="607" spans="1:9" ht="53.25" customHeight="1">
      <c r="A607" s="19"/>
      <c r="B607" s="24"/>
      <c r="C607" s="24" t="s">
        <v>973</v>
      </c>
      <c r="D607" s="421">
        <v>2</v>
      </c>
      <c r="E607" s="339" t="s">
        <v>168</v>
      </c>
      <c r="F607" s="24" t="s">
        <v>2296</v>
      </c>
      <c r="G607" s="103"/>
      <c r="H607" s="110"/>
      <c r="I607" s="33"/>
    </row>
    <row r="608" spans="1:9" ht="48">
      <c r="A608" s="19" t="s">
        <v>974</v>
      </c>
      <c r="B608" s="77" t="s">
        <v>975</v>
      </c>
      <c r="C608" s="38" t="s">
        <v>976</v>
      </c>
      <c r="D608" s="421">
        <v>2</v>
      </c>
      <c r="E608" s="339" t="s">
        <v>326</v>
      </c>
      <c r="F608" s="44" t="s">
        <v>977</v>
      </c>
      <c r="G608" s="103"/>
      <c r="H608" s="13"/>
    </row>
    <row r="609" spans="1:16" ht="32">
      <c r="A609" s="19"/>
      <c r="B609" s="77"/>
      <c r="C609" s="38" t="s">
        <v>978</v>
      </c>
      <c r="D609" s="421">
        <v>2</v>
      </c>
      <c r="E609" s="339" t="s">
        <v>326</v>
      </c>
      <c r="F609" s="44" t="s">
        <v>3469</v>
      </c>
      <c r="G609" s="103"/>
      <c r="H609" s="13"/>
    </row>
    <row r="610" spans="1:16" ht="48">
      <c r="A610" s="19" t="s">
        <v>979</v>
      </c>
      <c r="B610" s="77" t="s">
        <v>980</v>
      </c>
      <c r="C610" s="38" t="s">
        <v>981</v>
      </c>
      <c r="D610" s="421">
        <v>2</v>
      </c>
      <c r="E610" s="344" t="s">
        <v>122</v>
      </c>
      <c r="F610" s="38" t="s">
        <v>2040</v>
      </c>
      <c r="G610" s="103"/>
      <c r="H610" s="13"/>
    </row>
    <row r="611" spans="1:16" ht="32">
      <c r="A611" s="19"/>
      <c r="B611" s="77"/>
      <c r="C611" s="38" t="s">
        <v>983</v>
      </c>
      <c r="D611" s="421">
        <v>2</v>
      </c>
      <c r="E611" s="344" t="s">
        <v>122</v>
      </c>
      <c r="F611" s="38" t="s">
        <v>2731</v>
      </c>
      <c r="G611" s="103"/>
      <c r="H611" s="13"/>
    </row>
    <row r="612" spans="1:16" ht="73.5" customHeight="1">
      <c r="A612" s="19"/>
      <c r="B612" s="77"/>
      <c r="C612" s="38" t="s">
        <v>984</v>
      </c>
      <c r="D612" s="421">
        <v>2</v>
      </c>
      <c r="E612" s="344" t="s">
        <v>326</v>
      </c>
      <c r="F612" s="107" t="s">
        <v>2887</v>
      </c>
      <c r="G612" s="103"/>
      <c r="H612" s="13"/>
    </row>
    <row r="613" spans="1:16" ht="32" hidden="1">
      <c r="A613" s="101" t="s">
        <v>985</v>
      </c>
      <c r="B613" s="24" t="s">
        <v>986</v>
      </c>
      <c r="C613" s="293"/>
      <c r="D613" s="111"/>
      <c r="E613" s="23"/>
      <c r="F613" s="40"/>
      <c r="G613" s="244"/>
      <c r="H613" s="124"/>
      <c r="I613" s="124"/>
      <c r="J613" s="124"/>
      <c r="K613" s="124"/>
      <c r="L613" s="1"/>
      <c r="M613" s="1"/>
      <c r="N613" s="1"/>
      <c r="O613" s="1"/>
      <c r="P613" s="1"/>
    </row>
    <row r="614" spans="1:16" ht="32" hidden="1">
      <c r="A614" s="101" t="s">
        <v>987</v>
      </c>
      <c r="B614" s="24" t="s">
        <v>988</v>
      </c>
      <c r="C614" s="280"/>
      <c r="D614" s="111"/>
      <c r="E614" s="23"/>
      <c r="F614" s="40"/>
      <c r="G614" s="244"/>
      <c r="H614" s="124"/>
      <c r="I614" s="124"/>
      <c r="J614" s="124"/>
      <c r="K614" s="124"/>
      <c r="L614" s="1"/>
      <c r="M614" s="1"/>
      <c r="N614" s="1"/>
      <c r="O614" s="1"/>
      <c r="P614" s="1"/>
    </row>
    <row r="615" spans="1:16" ht="40.25" customHeight="1">
      <c r="A615" s="19" t="s">
        <v>989</v>
      </c>
      <c r="B615" s="648" t="s">
        <v>990</v>
      </c>
      <c r="C615" s="649"/>
      <c r="D615" s="650"/>
      <c r="E615" s="653"/>
      <c r="F615" s="649"/>
      <c r="G615" s="649"/>
      <c r="H615" s="13">
        <f>SUM(D616:D627)</f>
        <v>24</v>
      </c>
      <c r="I615" s="17">
        <f>COUNT(D616:D627)*2</f>
        <v>24</v>
      </c>
    </row>
    <row r="616" spans="1:16" ht="34">
      <c r="A616" s="19" t="s">
        <v>991</v>
      </c>
      <c r="B616" s="106" t="s">
        <v>992</v>
      </c>
      <c r="C616" s="59" t="s">
        <v>993</v>
      </c>
      <c r="D616" s="423">
        <v>2</v>
      </c>
      <c r="E616" s="339" t="s">
        <v>168</v>
      </c>
      <c r="F616" s="40"/>
      <c r="G616" s="103"/>
      <c r="H616" s="13"/>
    </row>
    <row r="617" spans="1:16" ht="32">
      <c r="A617" s="19"/>
      <c r="B617" s="106"/>
      <c r="C617" s="77" t="s">
        <v>2888</v>
      </c>
      <c r="D617" s="423">
        <v>2</v>
      </c>
      <c r="E617" s="339" t="s">
        <v>168</v>
      </c>
      <c r="F617" s="40"/>
      <c r="G617" s="103"/>
      <c r="H617" s="13"/>
    </row>
    <row r="618" spans="1:16" ht="32">
      <c r="A618" s="19"/>
      <c r="B618" s="106"/>
      <c r="C618" s="77" t="s">
        <v>2889</v>
      </c>
      <c r="D618" s="423">
        <v>2</v>
      </c>
      <c r="E618" s="339" t="s">
        <v>326</v>
      </c>
      <c r="F618" s="40"/>
      <c r="G618" s="103"/>
      <c r="H618" s="13"/>
    </row>
    <row r="619" spans="1:16" ht="32">
      <c r="A619" s="19"/>
      <c r="B619" s="106"/>
      <c r="C619" s="77" t="s">
        <v>994</v>
      </c>
      <c r="D619" s="423">
        <v>2</v>
      </c>
      <c r="E619" s="339" t="s">
        <v>326</v>
      </c>
      <c r="F619" s="40"/>
      <c r="G619" s="103"/>
      <c r="H619" s="13"/>
    </row>
    <row r="620" spans="1:16" ht="48">
      <c r="A620" s="19"/>
      <c r="B620" s="106"/>
      <c r="C620" s="77" t="s">
        <v>995</v>
      </c>
      <c r="D620" s="423">
        <v>2</v>
      </c>
      <c r="E620" s="339" t="s">
        <v>168</v>
      </c>
      <c r="F620" s="40"/>
      <c r="G620" s="103"/>
      <c r="H620" s="13"/>
    </row>
    <row r="621" spans="1:16" ht="32">
      <c r="A621" s="19"/>
      <c r="B621" s="106"/>
      <c r="C621" s="38" t="s">
        <v>996</v>
      </c>
      <c r="D621" s="423">
        <v>2</v>
      </c>
      <c r="E621" s="339" t="s">
        <v>168</v>
      </c>
      <c r="F621" s="40"/>
      <c r="G621" s="103"/>
      <c r="H621" s="13"/>
    </row>
    <row r="622" spans="1:16" ht="48">
      <c r="A622" s="19" t="s">
        <v>997</v>
      </c>
      <c r="B622" s="106" t="s">
        <v>998</v>
      </c>
      <c r="C622" s="38" t="s">
        <v>2043</v>
      </c>
      <c r="D622" s="423">
        <v>2</v>
      </c>
      <c r="E622" s="339" t="s">
        <v>168</v>
      </c>
      <c r="F622" s="77" t="s">
        <v>2044</v>
      </c>
      <c r="G622" s="103"/>
      <c r="H622" s="13"/>
    </row>
    <row r="623" spans="1:16" ht="96">
      <c r="A623" s="19"/>
      <c r="B623" s="106"/>
      <c r="C623" s="38" t="s">
        <v>999</v>
      </c>
      <c r="D623" s="423">
        <v>2</v>
      </c>
      <c r="E623" s="339" t="s">
        <v>326</v>
      </c>
      <c r="F623" s="40" t="s">
        <v>2045</v>
      </c>
      <c r="G623" s="103"/>
      <c r="H623" s="13"/>
    </row>
    <row r="624" spans="1:16" ht="48">
      <c r="A624" s="19"/>
      <c r="B624" s="106"/>
      <c r="C624" s="24" t="s">
        <v>2890</v>
      </c>
      <c r="D624" s="423">
        <v>2</v>
      </c>
      <c r="E624" s="339" t="s">
        <v>168</v>
      </c>
      <c r="F624" s="77" t="s">
        <v>2046</v>
      </c>
      <c r="G624" s="103"/>
      <c r="H624" s="13"/>
    </row>
    <row r="625" spans="1:16" ht="54" customHeight="1">
      <c r="A625" s="19" t="s">
        <v>1000</v>
      </c>
      <c r="B625" s="106" t="s">
        <v>1001</v>
      </c>
      <c r="C625" s="26" t="s">
        <v>2729</v>
      </c>
      <c r="D625" s="423">
        <v>2</v>
      </c>
      <c r="E625" s="350" t="s">
        <v>121</v>
      </c>
      <c r="F625" s="85" t="s">
        <v>2461</v>
      </c>
      <c r="G625" s="103"/>
      <c r="H625" s="13"/>
    </row>
    <row r="626" spans="1:16" ht="32">
      <c r="A626" s="19"/>
      <c r="B626" s="34"/>
      <c r="C626" s="24" t="s">
        <v>1003</v>
      </c>
      <c r="D626" s="423">
        <v>2</v>
      </c>
      <c r="E626" s="344" t="s">
        <v>121</v>
      </c>
      <c r="F626" s="90"/>
      <c r="G626" s="103"/>
      <c r="H626" s="13"/>
    </row>
    <row r="627" spans="1:16" ht="48">
      <c r="A627" s="19"/>
      <c r="B627" s="244"/>
      <c r="C627" s="114" t="s">
        <v>1004</v>
      </c>
      <c r="D627" s="423">
        <v>2</v>
      </c>
      <c r="E627" s="344" t="s">
        <v>122</v>
      </c>
      <c r="F627" s="262" t="s">
        <v>2891</v>
      </c>
      <c r="G627" s="103"/>
      <c r="H627" s="110"/>
    </row>
    <row r="628" spans="1:16" ht="19">
      <c r="A628" s="19"/>
      <c r="B628" s="661" t="s">
        <v>1005</v>
      </c>
      <c r="C628" s="661"/>
      <c r="D628" s="662"/>
      <c r="E628" s="661"/>
      <c r="F628" s="661"/>
      <c r="G628" s="661"/>
      <c r="H628" s="13">
        <f>H629+H632+H636+H640+H657+H661+H667+H675+H679+H686</f>
        <v>72</v>
      </c>
      <c r="I628" s="17">
        <f>I629+I632+I636+I640+I657+I661+I667+I675+I679+I686</f>
        <v>72</v>
      </c>
    </row>
    <row r="629" spans="1:16" ht="40.25" customHeight="1">
      <c r="A629" s="19" t="s">
        <v>1006</v>
      </c>
      <c r="B629" s="648" t="s">
        <v>1007</v>
      </c>
      <c r="C629" s="649"/>
      <c r="D629" s="650"/>
      <c r="E629" s="653"/>
      <c r="F629" s="649"/>
      <c r="G629" s="649"/>
      <c r="H629" s="13">
        <f>SUM(D630:D631)</f>
        <v>4</v>
      </c>
      <c r="I629" s="17">
        <f>COUNT(D630:D631)*2</f>
        <v>4</v>
      </c>
    </row>
    <row r="630" spans="1:16" ht="64">
      <c r="A630" s="19" t="s">
        <v>1008</v>
      </c>
      <c r="B630" s="37" t="s">
        <v>1009</v>
      </c>
      <c r="C630" s="95" t="s">
        <v>2047</v>
      </c>
      <c r="D630" s="421">
        <v>2</v>
      </c>
      <c r="E630" s="339" t="s">
        <v>122</v>
      </c>
      <c r="F630" s="24" t="s">
        <v>2048</v>
      </c>
      <c r="G630" s="25"/>
      <c r="H630" s="13"/>
    </row>
    <row r="631" spans="1:16" ht="32">
      <c r="A631" s="19" t="s">
        <v>1010</v>
      </c>
      <c r="B631" s="24" t="s">
        <v>1011</v>
      </c>
      <c r="C631" s="24" t="s">
        <v>2723</v>
      </c>
      <c r="D631" s="421">
        <v>2</v>
      </c>
      <c r="E631" s="339" t="s">
        <v>122</v>
      </c>
      <c r="F631" s="24" t="s">
        <v>2297</v>
      </c>
      <c r="G631" s="22"/>
    </row>
    <row r="632" spans="1:16" ht="40.25" customHeight="1">
      <c r="A632" s="19" t="s">
        <v>1012</v>
      </c>
      <c r="B632" s="648" t="s">
        <v>1013</v>
      </c>
      <c r="C632" s="649"/>
      <c r="D632" s="650"/>
      <c r="E632" s="653"/>
      <c r="F632" s="649"/>
      <c r="G632" s="649"/>
      <c r="H632" s="13">
        <f>SUM(D633:D635)</f>
        <v>6</v>
      </c>
      <c r="I632" s="17">
        <f>COUNT(D633:D635)*2</f>
        <v>6</v>
      </c>
    </row>
    <row r="633" spans="1:16" ht="51.75" customHeight="1">
      <c r="A633" s="19" t="s">
        <v>1014</v>
      </c>
      <c r="B633" s="106" t="s">
        <v>1015</v>
      </c>
      <c r="C633" s="24" t="s">
        <v>2298</v>
      </c>
      <c r="D633" s="467">
        <v>2</v>
      </c>
      <c r="E633" s="339" t="s">
        <v>122</v>
      </c>
      <c r="F633" s="24" t="s">
        <v>2299</v>
      </c>
      <c r="G633" s="25"/>
      <c r="H633" s="13"/>
    </row>
    <row r="634" spans="1:16" ht="34">
      <c r="A634" s="19" t="s">
        <v>1016</v>
      </c>
      <c r="B634" s="106" t="s">
        <v>1017</v>
      </c>
      <c r="C634" s="24" t="s">
        <v>2051</v>
      </c>
      <c r="D634" s="467">
        <v>2</v>
      </c>
      <c r="E634" s="339" t="s">
        <v>122</v>
      </c>
      <c r="F634" s="24"/>
      <c r="G634" s="22"/>
    </row>
    <row r="635" spans="1:16" ht="48">
      <c r="A635" s="19" t="s">
        <v>1018</v>
      </c>
      <c r="B635" s="106" t="s">
        <v>1019</v>
      </c>
      <c r="C635" s="24" t="s">
        <v>2052</v>
      </c>
      <c r="D635" s="467">
        <v>2</v>
      </c>
      <c r="E635" s="339" t="s">
        <v>122</v>
      </c>
      <c r="F635" s="24"/>
      <c r="G635" s="22"/>
    </row>
    <row r="636" spans="1:16" ht="40.25" customHeight="1">
      <c r="A636" s="19" t="s">
        <v>1020</v>
      </c>
      <c r="B636" s="648" t="s">
        <v>1021</v>
      </c>
      <c r="C636" s="649"/>
      <c r="D636" s="650"/>
      <c r="E636" s="653"/>
      <c r="F636" s="649"/>
      <c r="G636" s="649"/>
      <c r="H636" s="13">
        <f>SUM(D637:D639)</f>
        <v>4</v>
      </c>
      <c r="I636" s="17">
        <f>COUNT(D637:D639)*2</f>
        <v>4</v>
      </c>
    </row>
    <row r="637" spans="1:16" ht="77" customHeight="1">
      <c r="A637" s="19" t="s">
        <v>1022</v>
      </c>
      <c r="B637" s="106" t="s">
        <v>1023</v>
      </c>
      <c r="C637" s="59" t="s">
        <v>2720</v>
      </c>
      <c r="D637" s="421">
        <v>2</v>
      </c>
      <c r="E637" s="339" t="s">
        <v>122</v>
      </c>
      <c r="F637" s="24" t="s">
        <v>2892</v>
      </c>
      <c r="G637" s="25"/>
      <c r="H637" s="13"/>
    </row>
    <row r="638" spans="1:16" ht="60" hidden="1" customHeight="1">
      <c r="A638" s="36" t="s">
        <v>1025</v>
      </c>
      <c r="B638" s="106" t="s">
        <v>1026</v>
      </c>
      <c r="C638" s="24"/>
      <c r="D638" s="22"/>
      <c r="E638" s="35"/>
      <c r="F638" s="24"/>
      <c r="G638" s="25"/>
      <c r="H638" s="378"/>
      <c r="I638" s="124"/>
      <c r="J638" s="124"/>
      <c r="K638" s="124"/>
      <c r="L638" s="1"/>
      <c r="M638" s="1"/>
      <c r="N638" s="1"/>
      <c r="O638" s="1"/>
      <c r="P638" s="1"/>
    </row>
    <row r="639" spans="1:16" ht="103" customHeight="1">
      <c r="A639" s="19" t="s">
        <v>1027</v>
      </c>
      <c r="B639" s="37" t="s">
        <v>2300</v>
      </c>
      <c r="C639" s="106" t="s">
        <v>1028</v>
      </c>
      <c r="D639" s="421">
        <v>2</v>
      </c>
      <c r="E639" s="339" t="s">
        <v>122</v>
      </c>
      <c r="F639" s="95" t="s">
        <v>2721</v>
      </c>
      <c r="G639" s="25"/>
      <c r="H639" s="13"/>
    </row>
    <row r="640" spans="1:16" ht="40.25" customHeight="1">
      <c r="A640" s="19" t="s">
        <v>1029</v>
      </c>
      <c r="B640" s="648" t="s">
        <v>1030</v>
      </c>
      <c r="C640" s="649"/>
      <c r="D640" s="650"/>
      <c r="E640" s="653"/>
      <c r="F640" s="649"/>
      <c r="G640" s="649"/>
      <c r="H640" s="13">
        <f>SUM(D641:D656)</f>
        <v>32</v>
      </c>
      <c r="I640" s="17">
        <f>COUNT(D641:D656)*2</f>
        <v>32</v>
      </c>
    </row>
    <row r="641" spans="1:8" ht="62" customHeight="1">
      <c r="A641" s="19" t="s">
        <v>1031</v>
      </c>
      <c r="B641" s="106" t="s">
        <v>1032</v>
      </c>
      <c r="C641" s="26" t="s">
        <v>1033</v>
      </c>
      <c r="D641" s="421">
        <v>2</v>
      </c>
      <c r="E641" s="339" t="s">
        <v>581</v>
      </c>
      <c r="F641" s="24" t="s">
        <v>2054</v>
      </c>
      <c r="G641" s="25"/>
      <c r="H641" s="13"/>
    </row>
    <row r="642" spans="1:8" ht="32">
      <c r="A642" s="19"/>
      <c r="B642" s="106"/>
      <c r="C642" s="38" t="s">
        <v>1034</v>
      </c>
      <c r="D642" s="421">
        <v>2</v>
      </c>
      <c r="E642" s="339" t="s">
        <v>339</v>
      </c>
      <c r="F642" s="24" t="s">
        <v>2301</v>
      </c>
      <c r="G642" s="25"/>
      <c r="H642" s="13"/>
    </row>
    <row r="643" spans="1:8" ht="80">
      <c r="A643" s="19" t="s">
        <v>1035</v>
      </c>
      <c r="B643" s="106" t="s">
        <v>1036</v>
      </c>
      <c r="C643" s="24" t="s">
        <v>2302</v>
      </c>
      <c r="D643" s="421">
        <v>2</v>
      </c>
      <c r="E643" s="339" t="s">
        <v>581</v>
      </c>
      <c r="F643" s="24" t="s">
        <v>2303</v>
      </c>
      <c r="G643" s="25"/>
      <c r="H643" s="13"/>
    </row>
    <row r="644" spans="1:8" ht="80">
      <c r="A644" s="19"/>
      <c r="B644" s="106"/>
      <c r="C644" s="24" t="s">
        <v>2304</v>
      </c>
      <c r="D644" s="421">
        <v>2</v>
      </c>
      <c r="E644" s="339" t="s">
        <v>581</v>
      </c>
      <c r="F644" s="24" t="s">
        <v>2305</v>
      </c>
      <c r="G644" s="25"/>
      <c r="H644" s="13"/>
    </row>
    <row r="645" spans="1:8" ht="47" customHeight="1">
      <c r="A645" s="19"/>
      <c r="B645" s="106"/>
      <c r="C645" s="24" t="s">
        <v>2306</v>
      </c>
      <c r="D645" s="421">
        <v>2</v>
      </c>
      <c r="E645" s="339" t="s">
        <v>581</v>
      </c>
      <c r="F645" s="24" t="s">
        <v>2307</v>
      </c>
      <c r="G645" s="25"/>
      <c r="H645" s="13"/>
    </row>
    <row r="646" spans="1:8" ht="99" customHeight="1">
      <c r="A646" s="19"/>
      <c r="B646" s="106"/>
      <c r="C646" s="26" t="s">
        <v>2308</v>
      </c>
      <c r="D646" s="421">
        <v>2</v>
      </c>
      <c r="E646" s="339" t="s">
        <v>793</v>
      </c>
      <c r="F646" s="24" t="s">
        <v>2309</v>
      </c>
      <c r="G646" s="25"/>
      <c r="H646" s="13"/>
    </row>
    <row r="647" spans="1:8" ht="124" customHeight="1">
      <c r="A647" s="19"/>
      <c r="B647" s="106"/>
      <c r="C647" s="24" t="s">
        <v>2310</v>
      </c>
      <c r="D647" s="421">
        <v>2</v>
      </c>
      <c r="E647" s="339" t="s">
        <v>2311</v>
      </c>
      <c r="F647" s="24" t="s">
        <v>2312</v>
      </c>
      <c r="G647" s="25"/>
      <c r="H647" s="13"/>
    </row>
    <row r="648" spans="1:8" ht="109" customHeight="1">
      <c r="A648" s="19"/>
      <c r="B648" s="106"/>
      <c r="C648" s="24" t="s">
        <v>2313</v>
      </c>
      <c r="D648" s="421">
        <v>2</v>
      </c>
      <c r="E648" s="339" t="s">
        <v>581</v>
      </c>
      <c r="F648" s="24" t="s">
        <v>2314</v>
      </c>
      <c r="G648" s="25"/>
      <c r="H648" s="13"/>
    </row>
    <row r="649" spans="1:8" ht="142" customHeight="1">
      <c r="A649" s="19"/>
      <c r="B649" s="106"/>
      <c r="C649" s="24" t="s">
        <v>2315</v>
      </c>
      <c r="D649" s="421">
        <v>2</v>
      </c>
      <c r="E649" s="339" t="s">
        <v>581</v>
      </c>
      <c r="F649" s="24" t="s">
        <v>3381</v>
      </c>
      <c r="G649" s="25"/>
      <c r="H649" s="13"/>
    </row>
    <row r="650" spans="1:8" ht="112">
      <c r="A650" s="19"/>
      <c r="B650" s="106"/>
      <c r="C650" s="24" t="s">
        <v>2316</v>
      </c>
      <c r="D650" s="421">
        <v>2</v>
      </c>
      <c r="E650" s="339" t="s">
        <v>581</v>
      </c>
      <c r="F650" s="24" t="s">
        <v>2893</v>
      </c>
      <c r="G650" s="25"/>
      <c r="H650" s="13"/>
    </row>
    <row r="651" spans="1:8" ht="80">
      <c r="A651" s="19"/>
      <c r="B651" s="106"/>
      <c r="C651" s="24" t="s">
        <v>2317</v>
      </c>
      <c r="D651" s="421">
        <v>2</v>
      </c>
      <c r="E651" s="339" t="s">
        <v>581</v>
      </c>
      <c r="F651" s="24" t="s">
        <v>2318</v>
      </c>
      <c r="G651" s="25"/>
      <c r="H651" s="13"/>
    </row>
    <row r="652" spans="1:8" ht="106" customHeight="1">
      <c r="A652" s="19"/>
      <c r="B652" s="106"/>
      <c r="C652" s="24" t="s">
        <v>2319</v>
      </c>
      <c r="D652" s="421">
        <v>2</v>
      </c>
      <c r="E652" s="339" t="s">
        <v>581</v>
      </c>
      <c r="F652" s="24" t="s">
        <v>2056</v>
      </c>
      <c r="G652" s="25"/>
      <c r="H652" s="13"/>
    </row>
    <row r="653" spans="1:8" ht="48">
      <c r="A653" s="19"/>
      <c r="B653" s="106"/>
      <c r="C653" s="24" t="s">
        <v>2320</v>
      </c>
      <c r="D653" s="421">
        <v>2</v>
      </c>
      <c r="E653" s="339" t="s">
        <v>581</v>
      </c>
      <c r="F653" s="24" t="s">
        <v>2321</v>
      </c>
      <c r="G653" s="25"/>
      <c r="H653" s="13"/>
    </row>
    <row r="654" spans="1:8" ht="80">
      <c r="A654" s="19"/>
      <c r="B654" s="106"/>
      <c r="C654" s="24" t="s">
        <v>2322</v>
      </c>
      <c r="D654" s="421">
        <v>2</v>
      </c>
      <c r="E654" s="339" t="s">
        <v>581</v>
      </c>
      <c r="F654" s="24" t="s">
        <v>3382</v>
      </c>
      <c r="G654" s="25"/>
      <c r="H654" s="13"/>
    </row>
    <row r="655" spans="1:8" ht="51">
      <c r="A655" s="19" t="s">
        <v>1037</v>
      </c>
      <c r="B655" s="106" t="s">
        <v>1038</v>
      </c>
      <c r="C655" s="59" t="s">
        <v>3352</v>
      </c>
      <c r="D655" s="421">
        <v>2</v>
      </c>
      <c r="E655" s="339" t="s">
        <v>122</v>
      </c>
      <c r="F655" s="24"/>
      <c r="G655" s="25"/>
      <c r="H655" s="13"/>
    </row>
    <row r="656" spans="1:8" ht="96">
      <c r="A656" s="19" t="s">
        <v>1039</v>
      </c>
      <c r="B656" s="106" t="s">
        <v>1040</v>
      </c>
      <c r="C656" s="77" t="s">
        <v>1041</v>
      </c>
      <c r="D656" s="421">
        <v>2</v>
      </c>
      <c r="E656" s="339" t="s">
        <v>168</v>
      </c>
      <c r="F656" s="24" t="s">
        <v>2323</v>
      </c>
      <c r="G656" s="25"/>
      <c r="H656" s="13"/>
    </row>
    <row r="657" spans="1:16" ht="40.25" customHeight="1">
      <c r="A657" s="19" t="s">
        <v>1042</v>
      </c>
      <c r="B657" s="648" t="s">
        <v>1043</v>
      </c>
      <c r="C657" s="649"/>
      <c r="D657" s="650"/>
      <c r="E657" s="653"/>
      <c r="F657" s="649"/>
      <c r="G657" s="649"/>
      <c r="H657" s="13">
        <f>SUM(D658:D660)</f>
        <v>6</v>
      </c>
      <c r="I657" s="17">
        <f>COUNT(D658:D660)*2</f>
        <v>6</v>
      </c>
    </row>
    <row r="658" spans="1:16" ht="48">
      <c r="A658" s="19" t="s">
        <v>1044</v>
      </c>
      <c r="B658" s="106" t="s">
        <v>1045</v>
      </c>
      <c r="C658" s="77" t="s">
        <v>1046</v>
      </c>
      <c r="D658" s="421">
        <v>2</v>
      </c>
      <c r="E658" s="339" t="s">
        <v>122</v>
      </c>
      <c r="F658" s="24" t="s">
        <v>2894</v>
      </c>
      <c r="G658" s="25"/>
      <c r="H658" s="13"/>
    </row>
    <row r="659" spans="1:16" ht="64">
      <c r="A659" s="19" t="s">
        <v>1047</v>
      </c>
      <c r="B659" s="106" t="s">
        <v>1048</v>
      </c>
      <c r="C659" s="59" t="s">
        <v>1049</v>
      </c>
      <c r="D659" s="421">
        <v>2</v>
      </c>
      <c r="E659" s="339" t="s">
        <v>122</v>
      </c>
      <c r="F659" s="24" t="s">
        <v>2895</v>
      </c>
      <c r="G659" s="25"/>
      <c r="H659" s="13"/>
    </row>
    <row r="660" spans="1:16" ht="64">
      <c r="A660" s="19" t="s">
        <v>1050</v>
      </c>
      <c r="B660" s="106" t="s">
        <v>1051</v>
      </c>
      <c r="C660" s="38" t="s">
        <v>2324</v>
      </c>
      <c r="D660" s="421">
        <v>2</v>
      </c>
      <c r="E660" s="339" t="s">
        <v>122</v>
      </c>
      <c r="F660" s="24" t="s">
        <v>2717</v>
      </c>
      <c r="G660" s="25"/>
      <c r="H660" s="13"/>
    </row>
    <row r="661" spans="1:16" ht="40.25" customHeight="1">
      <c r="A661" s="19" t="s">
        <v>1053</v>
      </c>
      <c r="B661" s="652" t="s">
        <v>1054</v>
      </c>
      <c r="C661" s="649"/>
      <c r="D661" s="650"/>
      <c r="E661" s="653"/>
      <c r="F661" s="649"/>
      <c r="G661" s="649"/>
      <c r="H661" s="13">
        <f>SUM(D662:D666)</f>
        <v>10</v>
      </c>
      <c r="I661" s="17">
        <f>COUNT(D662:D666)*2</f>
        <v>10</v>
      </c>
    </row>
    <row r="662" spans="1:16" ht="64">
      <c r="A662" s="19" t="s">
        <v>1055</v>
      </c>
      <c r="B662" s="20" t="s">
        <v>1056</v>
      </c>
      <c r="C662" s="59" t="s">
        <v>1057</v>
      </c>
      <c r="D662" s="421">
        <v>2</v>
      </c>
      <c r="E662" s="339" t="s">
        <v>521</v>
      </c>
      <c r="F662" s="38" t="s">
        <v>3470</v>
      </c>
      <c r="G662" s="25"/>
      <c r="H662" s="13"/>
    </row>
    <row r="663" spans="1:16" ht="48">
      <c r="A663" s="19" t="s">
        <v>1058</v>
      </c>
      <c r="B663" s="20" t="s">
        <v>1059</v>
      </c>
      <c r="C663" s="59" t="s">
        <v>1060</v>
      </c>
      <c r="D663" s="421">
        <v>2</v>
      </c>
      <c r="E663" s="339" t="s">
        <v>521</v>
      </c>
      <c r="F663" s="24" t="s">
        <v>2061</v>
      </c>
      <c r="G663" s="25"/>
      <c r="H663" s="13"/>
    </row>
    <row r="664" spans="1:16" ht="49.5" customHeight="1">
      <c r="A664" s="19" t="s">
        <v>1061</v>
      </c>
      <c r="B664" s="58" t="s">
        <v>1062</v>
      </c>
      <c r="C664" s="24" t="s">
        <v>1063</v>
      </c>
      <c r="D664" s="421">
        <v>2</v>
      </c>
      <c r="E664" s="339" t="s">
        <v>521</v>
      </c>
      <c r="F664" s="24" t="s">
        <v>2062</v>
      </c>
      <c r="G664" s="25"/>
      <c r="H664" s="13"/>
    </row>
    <row r="665" spans="1:16" ht="51">
      <c r="A665" s="19" t="s">
        <v>1064</v>
      </c>
      <c r="B665" s="20" t="s">
        <v>1065</v>
      </c>
      <c r="C665" s="34" t="s">
        <v>1066</v>
      </c>
      <c r="D665" s="421">
        <v>2</v>
      </c>
      <c r="E665" s="339" t="s">
        <v>521</v>
      </c>
      <c r="F665" s="24" t="s">
        <v>2063</v>
      </c>
      <c r="G665" s="25"/>
      <c r="H665" s="13"/>
    </row>
    <row r="666" spans="1:16" ht="80">
      <c r="A666" s="19" t="s">
        <v>1067</v>
      </c>
      <c r="B666" s="20" t="s">
        <v>2896</v>
      </c>
      <c r="C666" s="59" t="s">
        <v>1068</v>
      </c>
      <c r="D666" s="421">
        <v>2</v>
      </c>
      <c r="E666" s="339" t="s">
        <v>521</v>
      </c>
      <c r="F666" s="38" t="s">
        <v>2897</v>
      </c>
      <c r="G666" s="25"/>
      <c r="H666" s="13"/>
    </row>
    <row r="667" spans="1:16" ht="40.25" customHeight="1">
      <c r="A667" s="19" t="s">
        <v>1069</v>
      </c>
      <c r="B667" s="682" t="s">
        <v>1070</v>
      </c>
      <c r="C667" s="683"/>
      <c r="D667" s="672"/>
      <c r="E667" s="673"/>
      <c r="F667" s="683"/>
      <c r="G667" s="684"/>
      <c r="H667" s="13">
        <f>SUM(D668:D674)</f>
        <v>4</v>
      </c>
      <c r="I667" s="17">
        <f>COUNT(D668:D674)*2</f>
        <v>4</v>
      </c>
    </row>
    <row r="668" spans="1:16" ht="31.5" hidden="1" customHeight="1">
      <c r="A668" s="88" t="s">
        <v>1071</v>
      </c>
      <c r="B668" s="40" t="s">
        <v>1072</v>
      </c>
      <c r="C668" s="77"/>
      <c r="D668" s="115"/>
      <c r="E668" s="34"/>
      <c r="F668" s="83"/>
      <c r="G668" s="116"/>
      <c r="H668" s="124"/>
      <c r="I668" s="124"/>
      <c r="J668" s="124"/>
      <c r="K668" s="124"/>
      <c r="L668" s="1"/>
      <c r="M668" s="1"/>
      <c r="N668" s="1"/>
      <c r="O668" s="1"/>
      <c r="P668" s="1"/>
    </row>
    <row r="669" spans="1:16" ht="35" hidden="1" customHeight="1">
      <c r="A669" s="88" t="s">
        <v>1073</v>
      </c>
      <c r="B669" s="40" t="s">
        <v>1074</v>
      </c>
      <c r="C669" s="77"/>
      <c r="D669" s="115"/>
      <c r="E669" s="34"/>
      <c r="F669" s="83"/>
      <c r="G669" s="65"/>
      <c r="H669" s="378"/>
      <c r="I669" s="124"/>
      <c r="J669" s="124"/>
      <c r="K669" s="124"/>
      <c r="L669" s="1"/>
      <c r="M669" s="1"/>
      <c r="N669" s="1"/>
      <c r="O669" s="1"/>
      <c r="P669" s="1"/>
    </row>
    <row r="670" spans="1:16" ht="53" hidden="1" customHeight="1">
      <c r="A670" s="88" t="s">
        <v>1075</v>
      </c>
      <c r="B670" s="40" t="s">
        <v>1076</v>
      </c>
      <c r="C670" s="77"/>
      <c r="D670" s="115"/>
      <c r="E670" s="34"/>
      <c r="F670" s="83"/>
      <c r="G670" s="65"/>
      <c r="H670" s="378"/>
      <c r="I670" s="124"/>
      <c r="J670" s="124"/>
      <c r="K670" s="124"/>
      <c r="L670" s="1"/>
      <c r="M670" s="1"/>
      <c r="N670" s="1"/>
      <c r="O670" s="1"/>
      <c r="P670" s="1"/>
    </row>
    <row r="671" spans="1:16" ht="114" customHeight="1">
      <c r="A671" s="19" t="s">
        <v>1077</v>
      </c>
      <c r="B671" s="77" t="s">
        <v>1078</v>
      </c>
      <c r="C671" s="77" t="s">
        <v>2718</v>
      </c>
      <c r="D671" s="429">
        <v>2</v>
      </c>
      <c r="E671" s="341" t="s">
        <v>122</v>
      </c>
      <c r="F671" s="286" t="s">
        <v>2325</v>
      </c>
      <c r="G671" s="65"/>
      <c r="H671" s="13"/>
    </row>
    <row r="672" spans="1:16" ht="78" customHeight="1">
      <c r="A672" s="19" t="s">
        <v>1081</v>
      </c>
      <c r="B672" s="77" t="s">
        <v>1082</v>
      </c>
      <c r="C672" s="77" t="s">
        <v>1083</v>
      </c>
      <c r="D672" s="429">
        <v>2</v>
      </c>
      <c r="E672" s="341" t="s">
        <v>122</v>
      </c>
      <c r="F672" s="286" t="s">
        <v>1084</v>
      </c>
      <c r="G672" s="65"/>
      <c r="H672" s="13"/>
    </row>
    <row r="673" spans="1:16" ht="41.5" hidden="1" customHeight="1">
      <c r="A673" s="118" t="s">
        <v>1085</v>
      </c>
      <c r="B673" s="40" t="s">
        <v>1086</v>
      </c>
      <c r="C673" s="77"/>
      <c r="D673" s="115"/>
      <c r="E673" s="34"/>
      <c r="F673" s="83"/>
      <c r="G673" s="65"/>
      <c r="H673" s="378"/>
      <c r="I673" s="124"/>
      <c r="J673" s="124"/>
      <c r="K673" s="124"/>
      <c r="L673" s="1"/>
      <c r="M673" s="1"/>
      <c r="N673" s="1"/>
      <c r="O673" s="1"/>
      <c r="P673" s="1"/>
    </row>
    <row r="674" spans="1:16" ht="55" hidden="1" customHeight="1">
      <c r="A674" s="118" t="s">
        <v>1087</v>
      </c>
      <c r="B674" s="40" t="s">
        <v>1088</v>
      </c>
      <c r="C674" s="77"/>
      <c r="D674" s="115"/>
      <c r="E674" s="34"/>
      <c r="F674" s="83"/>
      <c r="G674" s="65"/>
      <c r="H674" s="378"/>
      <c r="I674" s="124"/>
      <c r="J674" s="124"/>
      <c r="K674" s="124"/>
      <c r="L674" s="1"/>
      <c r="M674" s="1"/>
      <c r="N674" s="1"/>
      <c r="O674" s="1"/>
      <c r="P674" s="1"/>
    </row>
    <row r="675" spans="1:16" ht="40.25" customHeight="1">
      <c r="A675" s="19" t="s">
        <v>1089</v>
      </c>
      <c r="B675" s="648" t="s">
        <v>1090</v>
      </c>
      <c r="C675" s="649"/>
      <c r="D675" s="650"/>
      <c r="E675" s="653"/>
      <c r="F675" s="649"/>
      <c r="G675" s="649"/>
      <c r="H675" s="13">
        <f>SUM(D676:D686)</f>
        <v>4</v>
      </c>
      <c r="I675" s="17">
        <f>COUNT(D676:D686)*2</f>
        <v>4</v>
      </c>
    </row>
    <row r="676" spans="1:16" ht="34">
      <c r="A676" s="19" t="s">
        <v>1091</v>
      </c>
      <c r="B676" s="106" t="s">
        <v>1092</v>
      </c>
      <c r="C676" s="38" t="s">
        <v>2708</v>
      </c>
      <c r="D676" s="423">
        <v>2</v>
      </c>
      <c r="E676" s="339" t="s">
        <v>121</v>
      </c>
      <c r="F676" s="38" t="s">
        <v>1094</v>
      </c>
      <c r="G676" s="25"/>
      <c r="H676" s="13"/>
    </row>
    <row r="677" spans="1:16" ht="30.5" hidden="1" customHeight="1">
      <c r="A677" s="36"/>
      <c r="B677" s="106"/>
      <c r="C677" s="38" t="s">
        <v>1095</v>
      </c>
      <c r="D677" s="65"/>
      <c r="E677" s="35" t="s">
        <v>121</v>
      </c>
      <c r="F677" s="38" t="s">
        <v>1096</v>
      </c>
      <c r="G677" s="25"/>
      <c r="H677" s="378"/>
      <c r="I677" s="124"/>
      <c r="J677" s="124"/>
      <c r="K677" s="124"/>
      <c r="L677" s="1"/>
      <c r="M677" s="1"/>
      <c r="N677" s="1"/>
      <c r="O677" s="1"/>
      <c r="P677" s="1"/>
    </row>
    <row r="678" spans="1:16" ht="34">
      <c r="A678" s="19" t="s">
        <v>1097</v>
      </c>
      <c r="B678" s="106" t="s">
        <v>1098</v>
      </c>
      <c r="C678" s="38" t="s">
        <v>2719</v>
      </c>
      <c r="D678" s="423">
        <v>2</v>
      </c>
      <c r="E678" s="345" t="s">
        <v>122</v>
      </c>
      <c r="F678" s="38" t="s">
        <v>2686</v>
      </c>
      <c r="G678" s="25"/>
      <c r="H678" s="13"/>
    </row>
    <row r="679" spans="1:16" ht="15.75" hidden="1" customHeight="1">
      <c r="A679" s="119" t="s">
        <v>1100</v>
      </c>
      <c r="B679" s="648" t="s">
        <v>1101</v>
      </c>
      <c r="C679" s="649"/>
      <c r="D679" s="653"/>
      <c r="E679" s="653"/>
      <c r="F679" s="649"/>
      <c r="G679" s="649"/>
      <c r="H679" s="378"/>
      <c r="I679" s="124"/>
      <c r="J679" s="124"/>
      <c r="K679" s="124"/>
      <c r="L679" s="1"/>
      <c r="M679" s="1"/>
      <c r="N679" s="1"/>
      <c r="O679" s="1"/>
      <c r="P679" s="1"/>
    </row>
    <row r="680" spans="1:16" ht="48" hidden="1">
      <c r="A680" s="119" t="s">
        <v>1102</v>
      </c>
      <c r="B680" s="40" t="s">
        <v>1103</v>
      </c>
      <c r="C680" s="77"/>
      <c r="D680" s="40"/>
      <c r="E680" s="40"/>
      <c r="F680" s="40"/>
      <c r="G680" s="40"/>
      <c r="H680" s="378"/>
      <c r="I680" s="124"/>
      <c r="J680" s="124"/>
      <c r="K680" s="124"/>
      <c r="L680" s="1"/>
      <c r="M680" s="1"/>
      <c r="N680" s="1"/>
      <c r="O680" s="1"/>
      <c r="P680" s="1"/>
    </row>
    <row r="681" spans="1:16" ht="48" hidden="1">
      <c r="A681" s="119" t="s">
        <v>1104</v>
      </c>
      <c r="B681" s="40" t="s">
        <v>1105</v>
      </c>
      <c r="C681" s="77"/>
      <c r="D681" s="40"/>
      <c r="E681" s="40"/>
      <c r="F681" s="40"/>
      <c r="G681" s="40"/>
      <c r="H681" s="378"/>
      <c r="I681" s="124"/>
      <c r="J681" s="124"/>
      <c r="K681" s="124"/>
      <c r="L681" s="1"/>
      <c r="M681" s="1"/>
      <c r="N681" s="1"/>
      <c r="O681" s="1"/>
      <c r="P681" s="1"/>
    </row>
    <row r="682" spans="1:16" ht="48" hidden="1">
      <c r="A682" s="119" t="s">
        <v>1106</v>
      </c>
      <c r="B682" s="40" t="s">
        <v>1107</v>
      </c>
      <c r="C682" s="77"/>
      <c r="D682" s="40"/>
      <c r="E682" s="40"/>
      <c r="F682" s="40"/>
      <c r="G682" s="40"/>
      <c r="H682" s="378"/>
      <c r="I682" s="124"/>
      <c r="J682" s="124"/>
      <c r="K682" s="124"/>
      <c r="L682" s="1"/>
      <c r="M682" s="1"/>
      <c r="N682" s="1"/>
      <c r="O682" s="1"/>
      <c r="P682" s="1"/>
    </row>
    <row r="683" spans="1:16" ht="80" hidden="1">
      <c r="A683" s="119" t="s">
        <v>1108</v>
      </c>
      <c r="B683" s="40" t="s">
        <v>1109</v>
      </c>
      <c r="C683" s="77"/>
      <c r="D683" s="40"/>
      <c r="E683" s="40"/>
      <c r="F683" s="40"/>
      <c r="G683" s="40"/>
      <c r="H683" s="378"/>
      <c r="I683" s="124"/>
      <c r="J683" s="124"/>
      <c r="K683" s="124"/>
      <c r="L683" s="1"/>
      <c r="M683" s="1"/>
      <c r="N683" s="1"/>
      <c r="O683" s="1"/>
      <c r="P683" s="1"/>
    </row>
    <row r="684" spans="1:16" ht="32" hidden="1">
      <c r="A684" s="119" t="s">
        <v>1110</v>
      </c>
      <c r="B684" s="40" t="s">
        <v>1111</v>
      </c>
      <c r="C684" s="77"/>
      <c r="D684" s="40"/>
      <c r="E684" s="40"/>
      <c r="F684" s="40"/>
      <c r="G684" s="40"/>
      <c r="H684" s="378"/>
      <c r="I684" s="124"/>
      <c r="J684" s="124"/>
      <c r="K684" s="124"/>
      <c r="L684" s="1"/>
      <c r="M684" s="1"/>
      <c r="N684" s="1"/>
      <c r="O684" s="1"/>
      <c r="P684" s="1"/>
    </row>
    <row r="685" spans="1:16" ht="32" hidden="1">
      <c r="A685" s="119" t="s">
        <v>1112</v>
      </c>
      <c r="B685" s="40" t="s">
        <v>1113</v>
      </c>
      <c r="C685" s="77"/>
      <c r="D685" s="40"/>
      <c r="E685" s="40"/>
      <c r="F685" s="40"/>
      <c r="G685" s="40"/>
      <c r="H685" s="378"/>
      <c r="I685" s="124"/>
      <c r="J685" s="124"/>
      <c r="K685" s="124"/>
      <c r="L685" s="1"/>
      <c r="M685" s="1"/>
      <c r="N685" s="1"/>
      <c r="O685" s="1"/>
      <c r="P685" s="1"/>
    </row>
    <row r="686" spans="1:16" ht="15.75" customHeight="1">
      <c r="A686" s="19" t="s">
        <v>1114</v>
      </c>
      <c r="B686" s="648" t="s">
        <v>1115</v>
      </c>
      <c r="C686" s="649"/>
      <c r="D686" s="650"/>
      <c r="E686" s="653"/>
      <c r="F686" s="649"/>
      <c r="G686" s="649"/>
      <c r="H686" s="13">
        <f>SUM(D687:D696)</f>
        <v>2</v>
      </c>
      <c r="I686" s="17">
        <f>COUNT(D687:D696)*2</f>
        <v>2</v>
      </c>
    </row>
    <row r="687" spans="1:16" ht="15.75" hidden="1" customHeight="1">
      <c r="A687" s="119" t="s">
        <v>1116</v>
      </c>
      <c r="B687" s="40" t="s">
        <v>1117</v>
      </c>
      <c r="C687" s="294"/>
      <c r="D687" s="120"/>
      <c r="E687" s="120"/>
      <c r="F687" s="120"/>
      <c r="G687" s="120"/>
      <c r="H687" s="378"/>
      <c r="I687" s="124"/>
      <c r="J687" s="124"/>
      <c r="K687" s="124"/>
      <c r="L687" s="1"/>
      <c r="M687" s="1"/>
      <c r="N687" s="1"/>
      <c r="O687" s="1"/>
      <c r="P687" s="1"/>
    </row>
    <row r="688" spans="1:16" ht="15.75" hidden="1" customHeight="1">
      <c r="A688" s="119" t="s">
        <v>1118</v>
      </c>
      <c r="B688" s="40" t="s">
        <v>1119</v>
      </c>
      <c r="C688" s="294"/>
      <c r="D688" s="120"/>
      <c r="E688" s="120"/>
      <c r="F688" s="120"/>
      <c r="G688" s="120"/>
      <c r="H688" s="378"/>
      <c r="I688" s="124"/>
      <c r="J688" s="124"/>
      <c r="K688" s="124"/>
      <c r="L688" s="1"/>
      <c r="M688" s="1"/>
      <c r="N688" s="1"/>
      <c r="O688" s="1"/>
      <c r="P688" s="1"/>
    </row>
    <row r="689" spans="1:16" ht="15.75" hidden="1" customHeight="1">
      <c r="A689" s="119" t="s">
        <v>1120</v>
      </c>
      <c r="B689" s="40" t="s">
        <v>1121</v>
      </c>
      <c r="C689" s="294"/>
      <c r="D689" s="120"/>
      <c r="E689" s="120"/>
      <c r="F689" s="120"/>
      <c r="G689" s="120"/>
      <c r="H689" s="378"/>
      <c r="I689" s="124"/>
      <c r="J689" s="124"/>
      <c r="K689" s="124"/>
      <c r="L689" s="1"/>
      <c r="M689" s="1"/>
      <c r="N689" s="1"/>
      <c r="O689" s="1"/>
      <c r="P689" s="1"/>
    </row>
    <row r="690" spans="1:16" ht="15.75" hidden="1" customHeight="1">
      <c r="A690" s="119" t="s">
        <v>1122</v>
      </c>
      <c r="B690" s="40" t="s">
        <v>1123</v>
      </c>
      <c r="C690" s="294"/>
      <c r="D690" s="120"/>
      <c r="E690" s="120"/>
      <c r="F690" s="120"/>
      <c r="G690" s="120"/>
      <c r="H690" s="378"/>
      <c r="I690" s="124"/>
      <c r="J690" s="124"/>
      <c r="K690" s="124"/>
      <c r="L690" s="1"/>
      <c r="M690" s="1"/>
      <c r="N690" s="1"/>
      <c r="O690" s="1"/>
      <c r="P690" s="1"/>
    </row>
    <row r="691" spans="1:16" ht="15.75" hidden="1" customHeight="1">
      <c r="A691" s="119" t="s">
        <v>1124</v>
      </c>
      <c r="B691" s="40" t="s">
        <v>1125</v>
      </c>
      <c r="C691" s="294"/>
      <c r="D691" s="120"/>
      <c r="E691" s="120"/>
      <c r="F691" s="120"/>
      <c r="G691" s="120"/>
      <c r="H691" s="378"/>
      <c r="I691" s="124"/>
      <c r="J691" s="124"/>
      <c r="K691" s="124"/>
      <c r="L691" s="1"/>
      <c r="M691" s="1"/>
      <c r="N691" s="1"/>
      <c r="O691" s="1"/>
      <c r="P691" s="1"/>
    </row>
    <row r="692" spans="1:16" ht="64">
      <c r="A692" s="19" t="s">
        <v>1126</v>
      </c>
      <c r="B692" s="286" t="s">
        <v>1127</v>
      </c>
      <c r="C692" s="77" t="s">
        <v>1128</v>
      </c>
      <c r="D692" s="430">
        <v>2</v>
      </c>
      <c r="E692" s="345" t="s">
        <v>122</v>
      </c>
      <c r="F692" s="77" t="s">
        <v>2898</v>
      </c>
      <c r="G692" s="65"/>
      <c r="H692" s="13"/>
    </row>
    <row r="693" spans="1:16" ht="64" hidden="1">
      <c r="A693" s="36" t="s">
        <v>1129</v>
      </c>
      <c r="B693" s="40" t="s">
        <v>1130</v>
      </c>
      <c r="C693" s="77"/>
      <c r="D693" s="65"/>
      <c r="E693" s="35"/>
      <c r="F693" s="40"/>
      <c r="G693" s="65"/>
      <c r="H693" s="378"/>
      <c r="I693" s="124"/>
      <c r="J693" s="124"/>
      <c r="K693" s="124"/>
      <c r="L693" s="1"/>
      <c r="M693" s="1"/>
      <c r="N693" s="1"/>
      <c r="O693" s="1"/>
      <c r="P693" s="1"/>
    </row>
    <row r="694" spans="1:16" ht="32" hidden="1">
      <c r="A694" s="36" t="s">
        <v>1131</v>
      </c>
      <c r="B694" s="40" t="s">
        <v>2899</v>
      </c>
      <c r="C694" s="77"/>
      <c r="D694" s="65"/>
      <c r="E694" s="35"/>
      <c r="F694" s="40"/>
      <c r="G694" s="65"/>
      <c r="H694" s="378"/>
      <c r="I694" s="124"/>
      <c r="J694" s="124"/>
      <c r="K694" s="124"/>
      <c r="L694" s="1"/>
      <c r="M694" s="1"/>
      <c r="N694" s="1"/>
      <c r="O694" s="1"/>
      <c r="P694" s="1"/>
    </row>
    <row r="695" spans="1:16" ht="32" hidden="1">
      <c r="A695" s="36" t="s">
        <v>1132</v>
      </c>
      <c r="B695" s="40" t="s">
        <v>2900</v>
      </c>
      <c r="C695" s="77"/>
      <c r="D695" s="65"/>
      <c r="E695" s="35"/>
      <c r="F695" s="40"/>
      <c r="G695" s="65"/>
      <c r="H695" s="378"/>
      <c r="I695" s="124"/>
      <c r="J695" s="124"/>
      <c r="K695" s="124"/>
      <c r="L695" s="1"/>
      <c r="M695" s="1"/>
      <c r="N695" s="1"/>
      <c r="O695" s="1"/>
      <c r="P695" s="1"/>
    </row>
    <row r="696" spans="1:16" ht="64" hidden="1">
      <c r="A696" s="36" t="s">
        <v>1133</v>
      </c>
      <c r="B696" s="40" t="s">
        <v>1134</v>
      </c>
      <c r="C696" s="77"/>
      <c r="D696" s="65"/>
      <c r="E696" s="35"/>
      <c r="F696" s="40"/>
      <c r="G696" s="65"/>
      <c r="H696" s="378"/>
      <c r="I696" s="124"/>
      <c r="J696" s="124"/>
      <c r="K696" s="124"/>
      <c r="L696" s="1"/>
      <c r="M696" s="1"/>
      <c r="N696" s="1"/>
      <c r="O696" s="1"/>
      <c r="P696" s="1"/>
    </row>
    <row r="697" spans="1:16" ht="19">
      <c r="A697" s="19"/>
      <c r="B697" s="661" t="s">
        <v>1135</v>
      </c>
      <c r="C697" s="661"/>
      <c r="D697" s="662"/>
      <c r="E697" s="661"/>
      <c r="F697" s="661"/>
      <c r="G697" s="661"/>
      <c r="H697" s="13">
        <f>H698+H709+H716+H727</f>
        <v>58</v>
      </c>
      <c r="I697" s="17">
        <f>I698+I709+I716+I727</f>
        <v>58</v>
      </c>
    </row>
    <row r="698" spans="1:16" ht="40.25" customHeight="1">
      <c r="A698" s="19" t="s">
        <v>1136</v>
      </c>
      <c r="B698" s="648" t="s">
        <v>1137</v>
      </c>
      <c r="C698" s="649"/>
      <c r="D698" s="650"/>
      <c r="E698" s="653"/>
      <c r="F698" s="649"/>
      <c r="G698" s="649"/>
      <c r="H698" s="13">
        <f>SUM(D699:D708)</f>
        <v>18</v>
      </c>
      <c r="I698" s="17">
        <f>COUNT(D699:D708)*2</f>
        <v>18</v>
      </c>
    </row>
    <row r="699" spans="1:16" ht="48">
      <c r="A699" s="19" t="s">
        <v>1138</v>
      </c>
      <c r="B699" s="24" t="s">
        <v>1139</v>
      </c>
      <c r="C699" s="26" t="s">
        <v>2326</v>
      </c>
      <c r="D699" s="421">
        <v>2</v>
      </c>
      <c r="E699" s="351" t="s">
        <v>581</v>
      </c>
      <c r="F699" s="40" t="s">
        <v>2688</v>
      </c>
      <c r="G699" s="103"/>
      <c r="H699" s="13"/>
    </row>
    <row r="700" spans="1:16" ht="48">
      <c r="A700" s="19"/>
      <c r="B700" s="24"/>
      <c r="C700" s="24" t="s">
        <v>2327</v>
      </c>
      <c r="D700" s="421">
        <v>2</v>
      </c>
      <c r="E700" s="339" t="s">
        <v>581</v>
      </c>
      <c r="F700" s="40" t="s">
        <v>2687</v>
      </c>
      <c r="G700" s="103"/>
      <c r="H700" s="13"/>
    </row>
    <row r="701" spans="1:16" ht="16">
      <c r="A701" s="19"/>
      <c r="B701" s="24"/>
      <c r="C701" s="24" t="s">
        <v>2328</v>
      </c>
      <c r="D701" s="421">
        <v>2</v>
      </c>
      <c r="E701" s="339" t="s">
        <v>581</v>
      </c>
      <c r="F701" s="40"/>
      <c r="G701" s="103"/>
      <c r="H701" s="13"/>
    </row>
    <row r="702" spans="1:16" ht="48">
      <c r="A702" s="19"/>
      <c r="B702" s="24"/>
      <c r="C702" s="24" t="s">
        <v>2329</v>
      </c>
      <c r="D702" s="421">
        <v>2</v>
      </c>
      <c r="E702" s="339" t="s">
        <v>581</v>
      </c>
      <c r="F702" s="40" t="s">
        <v>2687</v>
      </c>
      <c r="G702" s="103"/>
      <c r="H702" s="13"/>
    </row>
    <row r="703" spans="1:16" ht="48">
      <c r="A703" s="19"/>
      <c r="B703" s="24"/>
      <c r="C703" s="24" t="s">
        <v>2330</v>
      </c>
      <c r="D703" s="421">
        <v>2</v>
      </c>
      <c r="E703" s="339" t="s">
        <v>581</v>
      </c>
      <c r="F703" s="40" t="s">
        <v>2687</v>
      </c>
      <c r="G703" s="103"/>
      <c r="H703" s="13"/>
    </row>
    <row r="704" spans="1:16" ht="48">
      <c r="A704" s="19"/>
      <c r="B704" s="24"/>
      <c r="C704" s="24" t="s">
        <v>2331</v>
      </c>
      <c r="D704" s="421">
        <v>2</v>
      </c>
      <c r="E704" s="339" t="s">
        <v>581</v>
      </c>
      <c r="F704" s="40" t="s">
        <v>2687</v>
      </c>
      <c r="G704" s="103"/>
      <c r="H704" s="13"/>
    </row>
    <row r="705" spans="1:16" ht="16">
      <c r="A705" s="19"/>
      <c r="B705" s="24"/>
      <c r="C705" s="24" t="s">
        <v>3383</v>
      </c>
      <c r="D705" s="421">
        <v>2</v>
      </c>
      <c r="E705" s="339" t="s">
        <v>581</v>
      </c>
      <c r="F705" s="40" t="s">
        <v>2901</v>
      </c>
      <c r="G705" s="103"/>
      <c r="H705" s="13"/>
    </row>
    <row r="706" spans="1:16" ht="32">
      <c r="A706" s="19"/>
      <c r="B706" s="24"/>
      <c r="C706" s="24" t="s">
        <v>2332</v>
      </c>
      <c r="D706" s="421">
        <v>2</v>
      </c>
      <c r="E706" s="339" t="s">
        <v>581</v>
      </c>
      <c r="F706" s="40" t="s">
        <v>2901</v>
      </c>
      <c r="G706" s="103"/>
      <c r="H706" s="13"/>
    </row>
    <row r="707" spans="1:16">
      <c r="A707" s="19"/>
      <c r="B707" s="24"/>
      <c r="C707" s="280" t="s">
        <v>1140</v>
      </c>
      <c r="D707" s="421">
        <v>2</v>
      </c>
      <c r="E707" s="339" t="s">
        <v>581</v>
      </c>
      <c r="F707" s="40"/>
      <c r="G707" s="103"/>
      <c r="H707" s="13"/>
    </row>
    <row r="708" spans="1:16" ht="48" hidden="1">
      <c r="A708" s="36" t="s">
        <v>1141</v>
      </c>
      <c r="B708" s="121" t="s">
        <v>2902</v>
      </c>
      <c r="C708" s="280"/>
      <c r="D708" s="111"/>
      <c r="E708" s="23"/>
      <c r="F708" s="40"/>
      <c r="G708" s="244"/>
      <c r="H708" s="124"/>
      <c r="I708" s="124"/>
      <c r="J708" s="124"/>
      <c r="K708" s="124"/>
      <c r="L708" s="1"/>
      <c r="M708" s="1"/>
      <c r="N708" s="1"/>
      <c r="O708" s="1"/>
      <c r="P708" s="1"/>
    </row>
    <row r="709" spans="1:16" ht="40.25" customHeight="1">
      <c r="A709" s="19" t="s">
        <v>1142</v>
      </c>
      <c r="B709" s="648" t="s">
        <v>1143</v>
      </c>
      <c r="C709" s="649"/>
      <c r="D709" s="650"/>
      <c r="E709" s="653"/>
      <c r="F709" s="649"/>
      <c r="G709" s="649"/>
      <c r="H709" s="13">
        <f>SUM(D710:D715)</f>
        <v>10</v>
      </c>
      <c r="I709" s="17">
        <f>COUNT(D710:D715)*2</f>
        <v>10</v>
      </c>
    </row>
    <row r="710" spans="1:16" ht="32">
      <c r="A710" s="19" t="s">
        <v>1144</v>
      </c>
      <c r="B710" s="24" t="s">
        <v>1145</v>
      </c>
      <c r="C710" s="24" t="s">
        <v>1146</v>
      </c>
      <c r="D710" s="421">
        <v>2</v>
      </c>
      <c r="E710" s="339" t="s">
        <v>581</v>
      </c>
      <c r="F710" s="40"/>
      <c r="G710" s="103"/>
      <c r="H710" s="13"/>
    </row>
    <row r="711" spans="1:16" ht="32">
      <c r="A711" s="19"/>
      <c r="B711" s="24"/>
      <c r="C711" s="24" t="s">
        <v>2333</v>
      </c>
      <c r="D711" s="421">
        <v>2</v>
      </c>
      <c r="E711" s="339" t="s">
        <v>581</v>
      </c>
      <c r="F711" s="40" t="s">
        <v>2334</v>
      </c>
      <c r="G711" s="103"/>
      <c r="H711" s="13"/>
    </row>
    <row r="712" spans="1:16" ht="32">
      <c r="A712" s="19"/>
      <c r="B712" s="24"/>
      <c r="C712" s="40" t="s">
        <v>2335</v>
      </c>
      <c r="D712" s="421">
        <v>2</v>
      </c>
      <c r="E712" s="339" t="s">
        <v>581</v>
      </c>
      <c r="F712" s="40"/>
      <c r="G712" s="103"/>
      <c r="H712" s="13"/>
    </row>
    <row r="713" spans="1:16" ht="32">
      <c r="A713" s="19"/>
      <c r="B713" s="24"/>
      <c r="C713" s="24" t="s">
        <v>2903</v>
      </c>
      <c r="D713" s="421">
        <v>2</v>
      </c>
      <c r="E713" s="339" t="s">
        <v>581</v>
      </c>
      <c r="F713" s="40"/>
      <c r="G713" s="103"/>
      <c r="H713" s="307"/>
    </row>
    <row r="714" spans="1:16" ht="32">
      <c r="A714" s="19"/>
      <c r="B714" s="24"/>
      <c r="C714" s="24" t="s">
        <v>2434</v>
      </c>
      <c r="D714" s="421">
        <v>2</v>
      </c>
      <c r="E714" s="339" t="s">
        <v>581</v>
      </c>
      <c r="F714" s="40"/>
      <c r="G714" s="103"/>
    </row>
    <row r="715" spans="1:16" ht="48" hidden="1">
      <c r="A715" s="36" t="s">
        <v>1147</v>
      </c>
      <c r="B715" s="84" t="s">
        <v>2904</v>
      </c>
      <c r="C715" s="280"/>
      <c r="D715" s="111"/>
      <c r="E715" s="23"/>
      <c r="F715" s="40"/>
      <c r="G715" s="244"/>
      <c r="H715" s="124"/>
      <c r="I715" s="124"/>
      <c r="J715" s="124"/>
      <c r="K715" s="124"/>
      <c r="L715" s="1"/>
      <c r="M715" s="1"/>
      <c r="N715" s="1"/>
      <c r="O715" s="1"/>
      <c r="P715" s="1"/>
    </row>
    <row r="716" spans="1:16" ht="40.25" customHeight="1">
      <c r="A716" s="19" t="s">
        <v>1148</v>
      </c>
      <c r="B716" s="648" t="s">
        <v>1149</v>
      </c>
      <c r="C716" s="649"/>
      <c r="D716" s="650"/>
      <c r="E716" s="653"/>
      <c r="F716" s="649"/>
      <c r="G716" s="649"/>
      <c r="H716" s="13">
        <f>SUM(D717:D726)</f>
        <v>18</v>
      </c>
      <c r="I716" s="17">
        <f>COUNT(D717:D726)*2</f>
        <v>18</v>
      </c>
    </row>
    <row r="717" spans="1:16" ht="32">
      <c r="A717" s="19" t="s">
        <v>1150</v>
      </c>
      <c r="B717" s="24" t="s">
        <v>1151</v>
      </c>
      <c r="C717" s="40" t="s">
        <v>2336</v>
      </c>
      <c r="D717" s="421">
        <v>2</v>
      </c>
      <c r="E717" s="339" t="s">
        <v>581</v>
      </c>
      <c r="F717" s="40"/>
      <c r="G717" s="103"/>
      <c r="H717" s="13"/>
    </row>
    <row r="718" spans="1:16">
      <c r="A718" s="19"/>
      <c r="B718" s="24"/>
      <c r="C718" s="244" t="s">
        <v>2337</v>
      </c>
      <c r="D718" s="421">
        <v>2</v>
      </c>
      <c r="E718" s="339" t="s">
        <v>581</v>
      </c>
      <c r="F718" s="40"/>
      <c r="G718" s="103"/>
      <c r="H718" s="13"/>
    </row>
    <row r="719" spans="1:16" ht="16">
      <c r="A719" s="19"/>
      <c r="B719" s="24"/>
      <c r="C719" s="24" t="s">
        <v>2338</v>
      </c>
      <c r="D719" s="421">
        <v>2</v>
      </c>
      <c r="E719" s="339" t="s">
        <v>581</v>
      </c>
      <c r="F719" s="40" t="s">
        <v>1152</v>
      </c>
      <c r="G719" s="103"/>
      <c r="H719" s="13"/>
    </row>
    <row r="720" spans="1:16" ht="32">
      <c r="A720" s="19"/>
      <c r="B720" s="24"/>
      <c r="C720" s="24" t="s">
        <v>2339</v>
      </c>
      <c r="D720" s="421">
        <v>2</v>
      </c>
      <c r="E720" s="339" t="s">
        <v>581</v>
      </c>
      <c r="F720" s="40"/>
      <c r="G720" s="103"/>
      <c r="H720" s="13"/>
    </row>
    <row r="721" spans="1:16" ht="32">
      <c r="A721" s="19"/>
      <c r="B721" s="24"/>
      <c r="C721" s="24" t="s">
        <v>2340</v>
      </c>
      <c r="D721" s="421">
        <v>2</v>
      </c>
      <c r="E721" s="339" t="s">
        <v>581</v>
      </c>
      <c r="F721" s="40"/>
      <c r="G721" s="103"/>
      <c r="H721" s="13"/>
    </row>
    <row r="722" spans="1:16" ht="32">
      <c r="A722" s="19"/>
      <c r="B722" s="24"/>
      <c r="C722" s="24" t="s">
        <v>2341</v>
      </c>
      <c r="D722" s="421">
        <v>2</v>
      </c>
      <c r="E722" s="339" t="s">
        <v>581</v>
      </c>
      <c r="F722" s="40"/>
      <c r="G722" s="103"/>
      <c r="H722" s="13"/>
    </row>
    <row r="723" spans="1:16" ht="32">
      <c r="A723" s="19"/>
      <c r="B723" s="24"/>
      <c r="C723" s="77" t="s">
        <v>2342</v>
      </c>
      <c r="D723" s="421">
        <v>2</v>
      </c>
      <c r="E723" s="339" t="s">
        <v>581</v>
      </c>
      <c r="F723" s="40"/>
      <c r="G723" s="103"/>
      <c r="H723" s="13"/>
    </row>
    <row r="724" spans="1:16" ht="47.25" customHeight="1">
      <c r="A724" s="19"/>
      <c r="B724" s="24"/>
      <c r="C724" s="77" t="s">
        <v>2343</v>
      </c>
      <c r="D724" s="421">
        <v>2</v>
      </c>
      <c r="E724" s="339" t="s">
        <v>581</v>
      </c>
      <c r="F724" s="40" t="s">
        <v>2905</v>
      </c>
      <c r="G724" s="103"/>
      <c r="H724" s="13"/>
    </row>
    <row r="725" spans="1:16" ht="32">
      <c r="A725" s="19"/>
      <c r="B725" s="24"/>
      <c r="C725" s="77" t="s">
        <v>2435</v>
      </c>
      <c r="D725" s="421">
        <v>2</v>
      </c>
      <c r="E725" s="339" t="s">
        <v>581</v>
      </c>
      <c r="F725" s="40"/>
      <c r="G725" s="103"/>
      <c r="H725" s="13"/>
    </row>
    <row r="726" spans="1:16" ht="48" hidden="1">
      <c r="A726" s="36" t="s">
        <v>1153</v>
      </c>
      <c r="B726" s="84" t="s">
        <v>2906</v>
      </c>
      <c r="C726" s="280"/>
      <c r="D726" s="111"/>
      <c r="E726" s="23"/>
      <c r="F726" s="40"/>
      <c r="G726" s="244"/>
      <c r="H726" s="124"/>
      <c r="I726" s="124"/>
      <c r="J726" s="124"/>
      <c r="K726" s="124"/>
      <c r="L726" s="1"/>
      <c r="M726" s="1"/>
      <c r="N726" s="1"/>
      <c r="O726" s="1"/>
      <c r="P726" s="1"/>
    </row>
    <row r="727" spans="1:16" ht="40.25" customHeight="1">
      <c r="A727" s="19" t="s">
        <v>1154</v>
      </c>
      <c r="B727" s="648" t="s">
        <v>1155</v>
      </c>
      <c r="C727" s="649"/>
      <c r="D727" s="650"/>
      <c r="E727" s="653"/>
      <c r="F727" s="649"/>
      <c r="G727" s="649"/>
      <c r="H727" s="13">
        <f>SUM(D728:D734)</f>
        <v>12</v>
      </c>
      <c r="I727" s="17">
        <f>COUNT(D728:D734)*2</f>
        <v>12</v>
      </c>
    </row>
    <row r="728" spans="1:16" ht="32">
      <c r="A728" s="19" t="s">
        <v>1156</v>
      </c>
      <c r="B728" s="24" t="s">
        <v>1157</v>
      </c>
      <c r="C728" s="24" t="s">
        <v>1158</v>
      </c>
      <c r="D728" s="421">
        <v>2</v>
      </c>
      <c r="E728" s="339" t="s">
        <v>581</v>
      </c>
      <c r="F728" s="40" t="s">
        <v>2344</v>
      </c>
      <c r="G728" s="103"/>
      <c r="H728" s="13"/>
    </row>
    <row r="729" spans="1:16" ht="32">
      <c r="A729" s="19"/>
      <c r="B729" s="24"/>
      <c r="C729" s="24" t="s">
        <v>2345</v>
      </c>
      <c r="D729" s="421">
        <v>2</v>
      </c>
      <c r="E729" s="339" t="s">
        <v>581</v>
      </c>
      <c r="F729" s="40"/>
      <c r="G729" s="103"/>
      <c r="H729" s="13"/>
    </row>
    <row r="730" spans="1:16" ht="16">
      <c r="A730" s="19"/>
      <c r="B730" s="24"/>
      <c r="C730" s="24" t="s">
        <v>2346</v>
      </c>
      <c r="D730" s="421">
        <v>2</v>
      </c>
      <c r="E730" s="339" t="s">
        <v>581</v>
      </c>
      <c r="F730" s="40"/>
      <c r="G730" s="103"/>
      <c r="H730" s="13"/>
    </row>
    <row r="731" spans="1:16" ht="32">
      <c r="A731" s="19"/>
      <c r="B731" s="24"/>
      <c r="C731" s="24" t="s">
        <v>2347</v>
      </c>
      <c r="D731" s="421">
        <v>2</v>
      </c>
      <c r="E731" s="339" t="s">
        <v>581</v>
      </c>
      <c r="F731" s="40"/>
      <c r="G731" s="103"/>
      <c r="H731" s="13"/>
    </row>
    <row r="732" spans="1:16" ht="16">
      <c r="A732" s="19"/>
      <c r="B732" s="24"/>
      <c r="C732" s="24" t="s">
        <v>1159</v>
      </c>
      <c r="D732" s="421">
        <v>2</v>
      </c>
      <c r="E732" s="339" t="s">
        <v>581</v>
      </c>
      <c r="F732" s="40"/>
      <c r="G732" s="103"/>
      <c r="H732" s="13"/>
    </row>
    <row r="733" spans="1:16" ht="17.25" customHeight="1">
      <c r="A733" s="19"/>
      <c r="B733" s="21"/>
      <c r="C733" s="24" t="s">
        <v>1160</v>
      </c>
      <c r="D733" s="421">
        <v>2</v>
      </c>
      <c r="E733" s="339" t="s">
        <v>581</v>
      </c>
      <c r="F733" s="40"/>
      <c r="G733" s="103"/>
      <c r="H733" s="13"/>
    </row>
    <row r="734" spans="1:16" ht="48" hidden="1">
      <c r="A734" s="122" t="s">
        <v>1161</v>
      </c>
      <c r="B734" s="38" t="s">
        <v>2907</v>
      </c>
      <c r="C734" s="280"/>
      <c r="D734" s="244"/>
      <c r="E734" s="23"/>
      <c r="F734" s="40"/>
      <c r="G734" s="244"/>
      <c r="H734" s="124"/>
      <c r="I734" s="124"/>
      <c r="J734" s="124"/>
      <c r="K734" s="124"/>
      <c r="L734" s="1"/>
      <c r="M734" s="1"/>
      <c r="N734" s="1"/>
      <c r="O734" s="1"/>
      <c r="P734" s="1"/>
    </row>
    <row r="735" spans="1:16" s="124" customFormat="1">
      <c r="A735" s="123"/>
      <c r="D735" s="434"/>
      <c r="E735" s="352"/>
      <c r="F735" s="203"/>
      <c r="H735" s="17"/>
      <c r="I735" s="17"/>
      <c r="J735" s="17"/>
      <c r="K735" s="17"/>
      <c r="L735" s="17"/>
      <c r="M735" s="17"/>
      <c r="N735" s="17"/>
      <c r="O735" s="17"/>
      <c r="P735" s="17"/>
    </row>
    <row r="736" spans="1:16" s="124" customFormat="1">
      <c r="A736" s="123"/>
      <c r="D736" s="434"/>
      <c r="E736" s="352"/>
      <c r="F736" s="203"/>
      <c r="H736" s="17"/>
      <c r="I736" s="17"/>
      <c r="J736" s="17"/>
      <c r="K736" s="17"/>
      <c r="L736" s="17"/>
      <c r="M736" s="17"/>
    </row>
    <row r="737" spans="1:6" s="391" customFormat="1" ht="73.25" customHeight="1">
      <c r="A737" s="872"/>
      <c r="D737" s="432"/>
      <c r="E737" s="873"/>
      <c r="F737" s="402"/>
    </row>
    <row r="738" spans="1:6" s="391" customFormat="1">
      <c r="A738" s="872"/>
      <c r="B738" s="391" t="s">
        <v>35</v>
      </c>
      <c r="C738" s="391" t="s">
        <v>1162</v>
      </c>
      <c r="D738" s="432" t="s">
        <v>1163</v>
      </c>
      <c r="E738" s="873">
        <f>H2</f>
        <v>1</v>
      </c>
      <c r="F738" s="402"/>
    </row>
    <row r="739" spans="1:6" s="391" customFormat="1">
      <c r="A739" s="872" t="s">
        <v>8</v>
      </c>
      <c r="B739" s="391">
        <f>IF(E738=0,0,H52)</f>
        <v>58</v>
      </c>
      <c r="C739" s="391">
        <f>IF(E738=0,0,I52)</f>
        <v>58</v>
      </c>
      <c r="D739" s="468">
        <f>IF(D747=0,0,B739/C739)</f>
        <v>1</v>
      </c>
      <c r="E739" s="873"/>
      <c r="F739" s="402"/>
    </row>
    <row r="740" spans="1:6" s="391" customFormat="1">
      <c r="A740" s="872" t="s">
        <v>10</v>
      </c>
      <c r="B740" s="391">
        <f>IF(E738=0,0,H116)</f>
        <v>88</v>
      </c>
      <c r="C740" s="391">
        <f>IF(E738=0,0,I116)</f>
        <v>88</v>
      </c>
      <c r="D740" s="468">
        <f>IF(D747=0,0,B740/C740)</f>
        <v>1</v>
      </c>
      <c r="E740" s="873"/>
      <c r="F740" s="402"/>
    </row>
    <row r="741" spans="1:6" s="391" customFormat="1">
      <c r="A741" s="872" t="s">
        <v>12</v>
      </c>
      <c r="B741" s="391">
        <f>IF(E738=0,0,H182)</f>
        <v>162</v>
      </c>
      <c r="C741" s="391">
        <f>IF(E738=0,0,I182)</f>
        <v>162</v>
      </c>
      <c r="D741" s="468">
        <f>IF(D747=0,0,B741/C741)</f>
        <v>1</v>
      </c>
      <c r="E741" s="873"/>
      <c r="F741" s="402"/>
    </row>
    <row r="742" spans="1:6" s="391" customFormat="1">
      <c r="A742" s="872" t="s">
        <v>14</v>
      </c>
      <c r="B742" s="391">
        <f>IF(E738=0,0,H282)</f>
        <v>88</v>
      </c>
      <c r="C742" s="391">
        <f>IF(E738=0,0,I282)</f>
        <v>88</v>
      </c>
      <c r="D742" s="468">
        <f>IF(D747=0,0,B742/C742)</f>
        <v>1</v>
      </c>
      <c r="E742" s="873"/>
      <c r="F742" s="402"/>
    </row>
    <row r="743" spans="1:6" s="391" customFormat="1">
      <c r="A743" s="872" t="s">
        <v>16</v>
      </c>
      <c r="B743" s="391">
        <f>IF(E738=0,0,H354)</f>
        <v>212</v>
      </c>
      <c r="C743" s="391">
        <f>IF(E738=0,0,I354)</f>
        <v>212</v>
      </c>
      <c r="D743" s="468">
        <f>IF(D747=0,0,B743/C743)</f>
        <v>1</v>
      </c>
      <c r="E743" s="873"/>
      <c r="F743" s="402"/>
    </row>
    <row r="744" spans="1:6" s="391" customFormat="1">
      <c r="A744" s="872" t="s">
        <v>18</v>
      </c>
      <c r="B744" s="391">
        <f>IF(E738=0,0,H578)</f>
        <v>76</v>
      </c>
      <c r="C744" s="391">
        <f>IF(E738=0,0,I578)</f>
        <v>76</v>
      </c>
      <c r="D744" s="468">
        <f>IF(D747=0,0,B744/C744)</f>
        <v>1</v>
      </c>
      <c r="E744" s="873"/>
      <c r="F744" s="402"/>
    </row>
    <row r="745" spans="1:6" s="391" customFormat="1">
      <c r="A745" s="872" t="s">
        <v>20</v>
      </c>
      <c r="B745" s="391">
        <f>IF(E738=0,0,H628)</f>
        <v>72</v>
      </c>
      <c r="C745" s="391">
        <f>IF(E738=0,0,I628)</f>
        <v>72</v>
      </c>
      <c r="D745" s="468">
        <f>IF(D747=0,0,B745/C745)</f>
        <v>1</v>
      </c>
      <c r="E745" s="873"/>
      <c r="F745" s="402"/>
    </row>
    <row r="746" spans="1:6" s="391" customFormat="1">
      <c r="A746" s="872" t="s">
        <v>22</v>
      </c>
      <c r="B746" s="391">
        <f>IF(E738=0,0,H697)</f>
        <v>58</v>
      </c>
      <c r="C746" s="391">
        <f>IF(E738=0,0,I697)</f>
        <v>58</v>
      </c>
      <c r="D746" s="468">
        <f>IF(D747=0,0,B746/C746)</f>
        <v>1</v>
      </c>
      <c r="E746" s="873"/>
      <c r="F746" s="402"/>
    </row>
    <row r="747" spans="1:6" s="391" customFormat="1">
      <c r="A747" s="872" t="s">
        <v>1164</v>
      </c>
      <c r="B747" s="391">
        <f>IF(H2=0,0,SUM(B739:B746))</f>
        <v>814</v>
      </c>
      <c r="C747" s="391">
        <f>IF(H2=0,0,SUM(C739:C746))</f>
        <v>814</v>
      </c>
      <c r="D747" s="468">
        <f>IF(H2=0,0,B747/C747)</f>
        <v>1</v>
      </c>
      <c r="E747" s="873"/>
      <c r="F747" s="402"/>
    </row>
    <row r="748" spans="1:6" s="391" customFormat="1" ht="46.25" customHeight="1">
      <c r="A748" s="872"/>
      <c r="D748" s="432"/>
      <c r="E748" s="873"/>
      <c r="F748" s="402"/>
    </row>
    <row r="749" spans="1:6" s="124" customFormat="1">
      <c r="A749" s="123"/>
      <c r="D749" s="434"/>
      <c r="E749" s="352"/>
      <c r="F749" s="203"/>
    </row>
    <row r="750" spans="1:6" s="17" customFormat="1">
      <c r="A750" s="125">
        <v>0</v>
      </c>
      <c r="D750" s="433"/>
      <c r="E750" s="368"/>
      <c r="F750" s="33"/>
    </row>
    <row r="751" spans="1:6" s="17" customFormat="1">
      <c r="A751" s="125">
        <v>1</v>
      </c>
      <c r="D751" s="433"/>
      <c r="E751" s="368"/>
      <c r="F751" s="33"/>
    </row>
    <row r="752" spans="1:6" s="17" customFormat="1">
      <c r="A752" s="125">
        <v>2</v>
      </c>
      <c r="D752" s="433"/>
      <c r="E752" s="368"/>
      <c r="F752" s="33"/>
    </row>
    <row r="753" spans="1:16" s="17" customFormat="1">
      <c r="A753" s="125"/>
      <c r="D753" s="433"/>
      <c r="E753" s="368"/>
      <c r="F753" s="33"/>
    </row>
    <row r="754" spans="1:16" s="17" customFormat="1">
      <c r="A754" s="125"/>
      <c r="D754" s="433"/>
      <c r="E754" s="368"/>
      <c r="F754" s="33"/>
    </row>
    <row r="755" spans="1:16" s="124" customFormat="1">
      <c r="A755" s="123"/>
      <c r="D755" s="434"/>
      <c r="E755" s="352"/>
      <c r="F755" s="203"/>
      <c r="H755" s="17"/>
      <c r="I755" s="17"/>
      <c r="J755" s="17"/>
      <c r="K755" s="17"/>
      <c r="L755" s="17"/>
      <c r="M755" s="17"/>
      <c r="N755" s="17"/>
      <c r="O755" s="17"/>
      <c r="P755" s="17"/>
    </row>
    <row r="756" spans="1:16">
      <c r="B756" s="17"/>
      <c r="C756" s="17"/>
      <c r="D756" s="433"/>
      <c r="E756" s="368"/>
    </row>
  </sheetData>
  <sheetProtection algorithmName="SHA-512" hashValue="ekjNRjUtNHMMaHunMj8l4PWZJquW0Yu6Py1lheq0ADbzCAlDJ73rXokcHut65FZP6kJUd8K7xjHSImWujSmvuQ==" saltValue="XLaEpGa7Cr4mAhINATzmPQ==" spinCount="100000" sheet="1" objects="1" scenarios="1"/>
  <protectedRanges>
    <protectedRange sqref="K179" name="Range4"/>
    <protectedRange sqref="G3:G12" name="Range2_1"/>
    <protectedRange sqref="D3:D12" name="Range1_1"/>
  </protectedRanges>
  <autoFilter ref="A51:G734" xr:uid="{00000000-0009-0000-0000-000001000000}">
    <filterColumn colId="0">
      <colorFilter dxfId="3"/>
    </filterColumn>
  </autoFilter>
  <mergeCells count="135">
    <mergeCell ref="B727:G727"/>
    <mergeCell ref="B679:G679"/>
    <mergeCell ref="B686:G686"/>
    <mergeCell ref="B697:G697"/>
    <mergeCell ref="B698:G698"/>
    <mergeCell ref="B709:G709"/>
    <mergeCell ref="B716:G716"/>
    <mergeCell ref="B636:G636"/>
    <mergeCell ref="B640:G640"/>
    <mergeCell ref="B657:G657"/>
    <mergeCell ref="B661:G661"/>
    <mergeCell ref="B667:G667"/>
    <mergeCell ref="B675:G675"/>
    <mergeCell ref="B597:G597"/>
    <mergeCell ref="B605:G605"/>
    <mergeCell ref="B615:G615"/>
    <mergeCell ref="B628:G628"/>
    <mergeCell ref="B629:G629"/>
    <mergeCell ref="B632:G632"/>
    <mergeCell ref="B566:G566"/>
    <mergeCell ref="B567:G567"/>
    <mergeCell ref="B578:G578"/>
    <mergeCell ref="B579:G579"/>
    <mergeCell ref="B586:G586"/>
    <mergeCell ref="B593:G593"/>
    <mergeCell ref="B468:G468"/>
    <mergeCell ref="B477:G477"/>
    <mergeCell ref="B489:G489"/>
    <mergeCell ref="B496:G496"/>
    <mergeCell ref="B554:G554"/>
    <mergeCell ref="B561:G561"/>
    <mergeCell ref="B438:G438"/>
    <mergeCell ref="B442:G442"/>
    <mergeCell ref="B453:G453"/>
    <mergeCell ref="B457:G457"/>
    <mergeCell ref="B462:G462"/>
    <mergeCell ref="B467:G467"/>
    <mergeCell ref="B390:G390"/>
    <mergeCell ref="B396:G396"/>
    <mergeCell ref="B406:G406"/>
    <mergeCell ref="B415:G415"/>
    <mergeCell ref="B420:G420"/>
    <mergeCell ref="B424:G424"/>
    <mergeCell ref="B354:G354"/>
    <mergeCell ref="B355:G355"/>
    <mergeCell ref="B368:G368"/>
    <mergeCell ref="B371:G371"/>
    <mergeCell ref="B381:G381"/>
    <mergeCell ref="B387:G387"/>
    <mergeCell ref="B330:G330"/>
    <mergeCell ref="B334:G334"/>
    <mergeCell ref="B337:G337"/>
    <mergeCell ref="B340:G340"/>
    <mergeCell ref="B346:G346"/>
    <mergeCell ref="B351:G351"/>
    <mergeCell ref="B283:G283"/>
    <mergeCell ref="B288:G288"/>
    <mergeCell ref="B304:G304"/>
    <mergeCell ref="B312:G312"/>
    <mergeCell ref="B322:G322"/>
    <mergeCell ref="B326:G326"/>
    <mergeCell ref="B212:G212"/>
    <mergeCell ref="B216:G216"/>
    <mergeCell ref="B229:G229"/>
    <mergeCell ref="B248:G248"/>
    <mergeCell ref="B266:G266"/>
    <mergeCell ref="B282:G282"/>
    <mergeCell ref="B155:G155"/>
    <mergeCell ref="B162:G162"/>
    <mergeCell ref="B169:G169"/>
    <mergeCell ref="B182:G182"/>
    <mergeCell ref="B183:G183"/>
    <mergeCell ref="B205:G205"/>
    <mergeCell ref="B104:G104"/>
    <mergeCell ref="B113:G113"/>
    <mergeCell ref="B116:G116"/>
    <mergeCell ref="B117:G117"/>
    <mergeCell ref="B133:G133"/>
    <mergeCell ref="B147:G147"/>
    <mergeCell ref="A50:G50"/>
    <mergeCell ref="B52:G52"/>
    <mergeCell ref="B53:G53"/>
    <mergeCell ref="B79:G79"/>
    <mergeCell ref="B86:G86"/>
    <mergeCell ref="B90:G90"/>
    <mergeCell ref="B43:I43"/>
    <mergeCell ref="B44:I44"/>
    <mergeCell ref="B45:I45"/>
    <mergeCell ref="B46:I46"/>
    <mergeCell ref="B47:I47"/>
    <mergeCell ref="A48:I49"/>
    <mergeCell ref="B37:I37"/>
    <mergeCell ref="B38:I38"/>
    <mergeCell ref="B39:I39"/>
    <mergeCell ref="B40:I40"/>
    <mergeCell ref="B41:I41"/>
    <mergeCell ref="B42:I42"/>
    <mergeCell ref="B31:I31"/>
    <mergeCell ref="B32:I32"/>
    <mergeCell ref="B33:I33"/>
    <mergeCell ref="B34:I34"/>
    <mergeCell ref="B35:I35"/>
    <mergeCell ref="B36:I36"/>
    <mergeCell ref="C25:E25"/>
    <mergeCell ref="C26:E26"/>
    <mergeCell ref="A27:I27"/>
    <mergeCell ref="B28:I28"/>
    <mergeCell ref="B29:I29"/>
    <mergeCell ref="B30:I30"/>
    <mergeCell ref="A17:I17"/>
    <mergeCell ref="B18:E18"/>
    <mergeCell ref="F18:I18"/>
    <mergeCell ref="C19:E19"/>
    <mergeCell ref="F19:I26"/>
    <mergeCell ref="C20:E20"/>
    <mergeCell ref="C21:E21"/>
    <mergeCell ref="C22:E22"/>
    <mergeCell ref="C23:E23"/>
    <mergeCell ref="C24:E24"/>
    <mergeCell ref="A15:B15"/>
    <mergeCell ref="C15:E15"/>
    <mergeCell ref="G15:I15"/>
    <mergeCell ref="A16:B16"/>
    <mergeCell ref="C16:E16"/>
    <mergeCell ref="G16:I16"/>
    <mergeCell ref="A1:I1"/>
    <mergeCell ref="A2:G2"/>
    <mergeCell ref="H2:I2"/>
    <mergeCell ref="A13:I13"/>
    <mergeCell ref="A14:B14"/>
    <mergeCell ref="C14:E14"/>
    <mergeCell ref="G14:I14"/>
    <mergeCell ref="A3:B12"/>
    <mergeCell ref="C3:E12"/>
    <mergeCell ref="F3:G12"/>
  </mergeCells>
  <dataValidations count="6">
    <dataValidation type="list" allowBlank="1" showInputMessage="1" showErrorMessage="1" sqref="K179" xr:uid="{00000000-0002-0000-0100-000000000000}">
      <formula1>$A$834:$A$836</formula1>
    </dataValidation>
    <dataValidation type="list" allowBlank="1" showInputMessage="1" showErrorMessage="1" sqref="D748:D1048576 D267:D585 D182:D265 D587:D666 F535 D675:D678 D51 D54:D168 D178:D179 D697:D738 D671:D672 D692" xr:uid="{00000000-0002-0000-0100-000001000000}">
      <formula1>$A$750:$A$752</formula1>
    </dataValidation>
    <dataValidation type="list" allowBlank="1" showInputMessage="1" showErrorMessage="1" sqref="D667" xr:uid="{00000000-0002-0000-0100-000002000000}">
      <formula1>$A$670:$A$675</formula1>
    </dataValidation>
    <dataValidation type="list" allowBlank="1" showInputMessage="1" showErrorMessage="1" sqref="D680:D685" xr:uid="{00000000-0002-0000-0100-000003000000}">
      <formula1>#REF!</formula1>
    </dataValidation>
    <dataValidation type="list" allowBlank="1" showInputMessage="1" showErrorMessage="1" sqref="D680:D685" xr:uid="{00000000-0002-0000-0100-000004000000}">
      <formula1>$A$725:$A$727</formula1>
    </dataValidation>
    <dataValidation type="list" allowBlank="1" showInputMessage="1" showErrorMessage="1" sqref="D673:D674 D693:D696 D668:D670" xr:uid="{00000000-0002-0000-0100-000005000000}">
      <formula1>$A$716:$A$724</formula1>
    </dataValidation>
  </dataValidations>
  <pageMargins left="0.70866141732283505" right="0.70866141732283505" top="0.74803149606299202" bottom="0.74803149606299202" header="0.31496062992126" footer="0.31496062992126"/>
  <pageSetup paperSize="9" scale="50" fitToWidth="2" orientation="portrait" r:id="rId1"/>
  <headerFooter>
    <oddHeader xml:space="preserve">&amp;LChecklist No - 2&amp;COutdoor Department&amp;RVersion - NHSRC/ 3.0 </oddHead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C000"/>
  </sheetPr>
  <dimension ref="A1:S816"/>
  <sheetViews>
    <sheetView topLeftCell="A762" zoomScale="118" zoomScaleNormal="70" zoomScaleSheetLayoutView="91" zoomScalePageLayoutView="70" workbookViewId="0">
      <selection activeCell="D786" sqref="D786"/>
    </sheetView>
  </sheetViews>
  <sheetFormatPr baseColWidth="10" defaultColWidth="9.1640625" defaultRowHeight="15"/>
  <cols>
    <col min="1" max="1" width="15.33203125" style="204" customWidth="1"/>
    <col min="2" max="2" width="47.83203125" style="1" customWidth="1"/>
    <col min="3" max="3" width="33.1640625" style="1" customWidth="1"/>
    <col min="4" max="4" width="10.5" style="435" customWidth="1"/>
    <col min="5" max="5" width="11.5" style="53" customWidth="1"/>
    <col min="6" max="6" width="44.1640625" style="1" customWidth="1"/>
    <col min="7" max="7" width="25.5" style="26" customWidth="1"/>
    <col min="8" max="8" width="20.1640625" style="17" customWidth="1"/>
    <col min="9" max="9" width="5.1640625" style="17" customWidth="1"/>
    <col min="10" max="14" width="9.1640625" style="17"/>
    <col min="15" max="15" width="9.1640625" style="124"/>
    <col min="16" max="16384" width="9.1640625" style="1"/>
  </cols>
  <sheetData>
    <row r="1" spans="1:19" ht="34">
      <c r="A1" s="578" t="s">
        <v>3520</v>
      </c>
      <c r="B1" s="579"/>
      <c r="C1" s="579"/>
      <c r="D1" s="580"/>
      <c r="E1" s="579"/>
      <c r="F1" s="579"/>
      <c r="G1" s="741"/>
      <c r="H1" s="581"/>
      <c r="I1" s="582"/>
    </row>
    <row r="2" spans="1:19" ht="34">
      <c r="A2" s="578" t="s">
        <v>3282</v>
      </c>
      <c r="B2" s="579"/>
      <c r="C2" s="579"/>
      <c r="D2" s="580"/>
      <c r="E2" s="579"/>
      <c r="F2" s="579"/>
      <c r="G2" s="741"/>
      <c r="H2" s="583">
        <v>2</v>
      </c>
      <c r="I2" s="584"/>
    </row>
    <row r="3" spans="1:19" s="166" customFormat="1" ht="26.25" customHeight="1">
      <c r="A3" s="589"/>
      <c r="B3" s="589"/>
      <c r="C3" s="592"/>
      <c r="D3" s="592"/>
      <c r="E3" s="592"/>
      <c r="F3" s="595"/>
      <c r="G3" s="596"/>
      <c r="H3" s="15"/>
      <c r="I3" s="15"/>
      <c r="J3" s="15"/>
      <c r="K3" s="15"/>
      <c r="L3" s="544"/>
      <c r="M3" s="544"/>
      <c r="N3" s="544"/>
      <c r="O3" s="544"/>
      <c r="P3" s="544"/>
      <c r="Q3" s="544"/>
      <c r="R3" s="544"/>
      <c r="S3" s="544"/>
    </row>
    <row r="4" spans="1:19" s="166" customFormat="1" ht="26.25" customHeight="1">
      <c r="A4" s="590"/>
      <c r="B4" s="590"/>
      <c r="C4" s="593"/>
      <c r="D4" s="593"/>
      <c r="E4" s="593"/>
      <c r="F4" s="597"/>
      <c r="G4" s="598"/>
      <c r="H4" s="15"/>
      <c r="I4" s="15"/>
      <c r="J4" s="15"/>
      <c r="K4" s="15"/>
      <c r="L4" s="544"/>
      <c r="M4" s="544"/>
      <c r="N4" s="544"/>
      <c r="O4" s="544"/>
      <c r="P4" s="544"/>
      <c r="Q4" s="544"/>
      <c r="R4" s="544"/>
      <c r="S4" s="544"/>
    </row>
    <row r="5" spans="1:19" s="166" customFormat="1" ht="26.25" customHeight="1">
      <c r="A5" s="590"/>
      <c r="B5" s="590"/>
      <c r="C5" s="593"/>
      <c r="D5" s="593"/>
      <c r="E5" s="593"/>
      <c r="F5" s="597"/>
      <c r="G5" s="598"/>
      <c r="H5" s="15"/>
      <c r="I5" s="15"/>
      <c r="J5" s="15"/>
      <c r="K5" s="15"/>
      <c r="L5" s="544"/>
      <c r="M5" s="544"/>
      <c r="N5" s="544"/>
      <c r="O5" s="544"/>
      <c r="P5" s="544"/>
      <c r="Q5" s="544"/>
      <c r="R5" s="544"/>
      <c r="S5" s="544"/>
    </row>
    <row r="6" spans="1:19" s="166" customFormat="1" ht="26.25" customHeight="1">
      <c r="A6" s="590"/>
      <c r="B6" s="590"/>
      <c r="C6" s="593"/>
      <c r="D6" s="593"/>
      <c r="E6" s="593"/>
      <c r="F6" s="597"/>
      <c r="G6" s="598"/>
      <c r="H6" s="15"/>
      <c r="I6" s="15"/>
      <c r="J6" s="15"/>
      <c r="K6" s="15"/>
      <c r="L6" s="544"/>
      <c r="M6" s="544"/>
      <c r="N6" s="544"/>
      <c r="O6" s="544"/>
      <c r="P6" s="544"/>
      <c r="Q6" s="544"/>
      <c r="R6" s="544"/>
      <c r="S6" s="544"/>
    </row>
    <row r="7" spans="1:19" s="166" customFormat="1" ht="26.25" customHeight="1">
      <c r="A7" s="590"/>
      <c r="B7" s="590"/>
      <c r="C7" s="593"/>
      <c r="D7" s="593"/>
      <c r="E7" s="593"/>
      <c r="F7" s="597"/>
      <c r="G7" s="598"/>
      <c r="H7" s="15"/>
      <c r="I7" s="15"/>
      <c r="J7" s="15"/>
      <c r="K7" s="15"/>
      <c r="L7" s="544"/>
      <c r="M7" s="544"/>
      <c r="N7" s="544"/>
      <c r="O7" s="544"/>
      <c r="P7" s="544"/>
      <c r="Q7" s="544"/>
      <c r="R7" s="544"/>
      <c r="S7" s="544"/>
    </row>
    <row r="8" spans="1:19" s="166" customFormat="1" ht="26.25" customHeight="1">
      <c r="A8" s="590"/>
      <c r="B8" s="590"/>
      <c r="C8" s="593"/>
      <c r="D8" s="593"/>
      <c r="E8" s="593"/>
      <c r="F8" s="597"/>
      <c r="G8" s="598"/>
      <c r="H8" s="15"/>
      <c r="I8" s="15"/>
      <c r="J8" s="15"/>
      <c r="K8" s="15"/>
      <c r="L8" s="544"/>
      <c r="M8" s="544"/>
      <c r="N8" s="544"/>
      <c r="O8" s="544"/>
      <c r="P8" s="544"/>
      <c r="Q8" s="544"/>
      <c r="R8" s="544"/>
      <c r="S8" s="544"/>
    </row>
    <row r="9" spans="1:19" s="166" customFormat="1" ht="26.25" customHeight="1">
      <c r="A9" s="590"/>
      <c r="B9" s="590"/>
      <c r="C9" s="593"/>
      <c r="D9" s="593"/>
      <c r="E9" s="593"/>
      <c r="F9" s="597"/>
      <c r="G9" s="598"/>
      <c r="H9" s="15"/>
      <c r="I9" s="15"/>
      <c r="J9" s="15"/>
      <c r="K9" s="15"/>
      <c r="L9" s="544"/>
      <c r="M9" s="544"/>
      <c r="N9" s="544"/>
      <c r="O9" s="544"/>
      <c r="P9" s="544"/>
      <c r="Q9" s="544"/>
      <c r="R9" s="544"/>
      <c r="S9" s="544"/>
    </row>
    <row r="10" spans="1:19" s="166" customFormat="1" ht="26.25" customHeight="1">
      <c r="A10" s="590"/>
      <c r="B10" s="590"/>
      <c r="C10" s="593"/>
      <c r="D10" s="593"/>
      <c r="E10" s="593"/>
      <c r="F10" s="597"/>
      <c r="G10" s="598"/>
      <c r="H10" s="15"/>
      <c r="I10" s="15"/>
      <c r="J10" s="15"/>
      <c r="K10" s="15"/>
      <c r="L10" s="544"/>
      <c r="M10" s="544"/>
      <c r="N10" s="544"/>
      <c r="O10" s="544"/>
      <c r="P10" s="544"/>
      <c r="Q10" s="544"/>
      <c r="R10" s="544"/>
      <c r="S10" s="544"/>
    </row>
    <row r="11" spans="1:19" s="166" customFormat="1" ht="26.25" customHeight="1">
      <c r="A11" s="590"/>
      <c r="B11" s="590"/>
      <c r="C11" s="593"/>
      <c r="D11" s="593"/>
      <c r="E11" s="593"/>
      <c r="F11" s="597"/>
      <c r="G11" s="598"/>
      <c r="H11" s="15"/>
      <c r="I11" s="15"/>
      <c r="J11" s="15"/>
      <c r="K11" s="15"/>
      <c r="L11" s="544"/>
      <c r="M11" s="544"/>
      <c r="N11" s="544"/>
      <c r="O11" s="544"/>
      <c r="P11" s="544"/>
      <c r="Q11" s="544"/>
      <c r="R11" s="544"/>
      <c r="S11" s="544"/>
    </row>
    <row r="12" spans="1:19" s="166" customFormat="1" ht="26.25" customHeight="1">
      <c r="A12" s="591"/>
      <c r="B12" s="591"/>
      <c r="C12" s="594"/>
      <c r="D12" s="594"/>
      <c r="E12" s="594"/>
      <c r="F12" s="599"/>
      <c r="G12" s="600"/>
      <c r="H12" s="15"/>
      <c r="I12" s="15"/>
      <c r="J12" s="15"/>
      <c r="K12" s="15"/>
      <c r="L12" s="544"/>
      <c r="M12" s="544"/>
      <c r="N12" s="544"/>
      <c r="O12" s="544"/>
      <c r="P12" s="544"/>
      <c r="Q12" s="544"/>
      <c r="R12" s="544"/>
      <c r="S12" s="544"/>
    </row>
    <row r="13" spans="1:19" ht="29" customHeight="1">
      <c r="A13" s="585" t="s">
        <v>0</v>
      </c>
      <c r="B13" s="585"/>
      <c r="C13" s="585"/>
      <c r="D13" s="586"/>
      <c r="E13" s="585"/>
      <c r="F13" s="585"/>
      <c r="G13" s="585"/>
      <c r="H13" s="587"/>
      <c r="I13" s="587"/>
    </row>
    <row r="14" spans="1:19" ht="29">
      <c r="A14" s="588" t="s">
        <v>1</v>
      </c>
      <c r="B14" s="588"/>
      <c r="C14" s="574"/>
      <c r="D14" s="577"/>
      <c r="E14" s="574"/>
      <c r="F14" s="2" t="s">
        <v>2</v>
      </c>
      <c r="G14" s="574"/>
      <c r="H14" s="575"/>
      <c r="I14" s="575"/>
    </row>
    <row r="15" spans="1:19" ht="29">
      <c r="A15" s="570" t="s">
        <v>3</v>
      </c>
      <c r="B15" s="571"/>
      <c r="C15" s="572"/>
      <c r="D15" s="573"/>
      <c r="E15" s="572"/>
      <c r="F15" s="353" t="s">
        <v>1166</v>
      </c>
      <c r="G15" s="574"/>
      <c r="H15" s="575"/>
      <c r="I15" s="575"/>
    </row>
    <row r="16" spans="1:19" ht="63" customHeight="1">
      <c r="A16" s="576" t="s">
        <v>4</v>
      </c>
      <c r="B16" s="576"/>
      <c r="C16" s="577"/>
      <c r="D16" s="577"/>
      <c r="E16" s="577"/>
      <c r="F16" s="353" t="s">
        <v>5</v>
      </c>
      <c r="G16" s="574"/>
      <c r="H16" s="575"/>
      <c r="I16" s="575"/>
    </row>
    <row r="17" spans="1:9" ht="34">
      <c r="A17" s="732" t="s">
        <v>1430</v>
      </c>
      <c r="B17" s="733"/>
      <c r="C17" s="733"/>
      <c r="D17" s="733"/>
      <c r="E17" s="733"/>
      <c r="F17" s="733"/>
      <c r="G17" s="733"/>
      <c r="H17" s="733"/>
      <c r="I17" s="733"/>
    </row>
    <row r="18" spans="1:9" ht="33.5" customHeight="1">
      <c r="A18" s="734" t="s">
        <v>7</v>
      </c>
      <c r="B18" s="734"/>
      <c r="C18" s="735"/>
      <c r="D18" s="736" t="s">
        <v>3384</v>
      </c>
      <c r="E18" s="609"/>
      <c r="F18" s="609"/>
      <c r="G18" s="737"/>
      <c r="H18" s="610"/>
      <c r="I18" s="610"/>
    </row>
    <row r="19" spans="1:9" ht="33.5" customHeight="1">
      <c r="A19" s="130" t="s">
        <v>8</v>
      </c>
      <c r="B19" s="5" t="s">
        <v>9</v>
      </c>
      <c r="C19" s="132">
        <f>SNCU_Final!D774</f>
        <v>1</v>
      </c>
      <c r="D19" s="613">
        <f>D782</f>
        <v>1</v>
      </c>
      <c r="E19" s="614"/>
      <c r="F19" s="614"/>
      <c r="G19" s="738"/>
      <c r="H19" s="615"/>
      <c r="I19" s="616"/>
    </row>
    <row r="20" spans="1:9" ht="33.5" customHeight="1">
      <c r="A20" s="130" t="s">
        <v>10</v>
      </c>
      <c r="B20" s="5" t="s">
        <v>11</v>
      </c>
      <c r="C20" s="132">
        <f>SNCU_Final!D775</f>
        <v>1</v>
      </c>
      <c r="D20" s="617"/>
      <c r="E20" s="618"/>
      <c r="F20" s="618"/>
      <c r="G20" s="739"/>
      <c r="H20" s="619"/>
      <c r="I20" s="620"/>
    </row>
    <row r="21" spans="1:9" ht="33.5" customHeight="1">
      <c r="A21" s="130" t="s">
        <v>12</v>
      </c>
      <c r="B21" s="5" t="s">
        <v>13</v>
      </c>
      <c r="C21" s="132">
        <f>SNCU_Final!D776</f>
        <v>1</v>
      </c>
      <c r="D21" s="617"/>
      <c r="E21" s="618"/>
      <c r="F21" s="618"/>
      <c r="G21" s="739"/>
      <c r="H21" s="619"/>
      <c r="I21" s="620"/>
    </row>
    <row r="22" spans="1:9" ht="33.5" customHeight="1">
      <c r="A22" s="130" t="s">
        <v>14</v>
      </c>
      <c r="B22" s="5" t="s">
        <v>15</v>
      </c>
      <c r="C22" s="132">
        <f>SNCU_Final!D777</f>
        <v>1</v>
      </c>
      <c r="D22" s="617"/>
      <c r="E22" s="618"/>
      <c r="F22" s="618"/>
      <c r="G22" s="739"/>
      <c r="H22" s="619"/>
      <c r="I22" s="620"/>
    </row>
    <row r="23" spans="1:9" ht="33.5" customHeight="1">
      <c r="A23" s="130" t="s">
        <v>16</v>
      </c>
      <c r="B23" s="5" t="s">
        <v>17</v>
      </c>
      <c r="C23" s="132">
        <f>SNCU_Final!D778</f>
        <v>1</v>
      </c>
      <c r="D23" s="617"/>
      <c r="E23" s="618"/>
      <c r="F23" s="618"/>
      <c r="G23" s="739"/>
      <c r="H23" s="619"/>
      <c r="I23" s="620"/>
    </row>
    <row r="24" spans="1:9" ht="33.5" customHeight="1">
      <c r="A24" s="130" t="s">
        <v>18</v>
      </c>
      <c r="B24" s="5" t="s">
        <v>19</v>
      </c>
      <c r="C24" s="132">
        <f>SNCU_Final!D779</f>
        <v>1</v>
      </c>
      <c r="D24" s="617"/>
      <c r="E24" s="618"/>
      <c r="F24" s="618"/>
      <c r="G24" s="739"/>
      <c r="H24" s="619"/>
      <c r="I24" s="620"/>
    </row>
    <row r="25" spans="1:9" ht="33.5" customHeight="1">
      <c r="A25" s="130" t="s">
        <v>20</v>
      </c>
      <c r="B25" s="5" t="s">
        <v>21</v>
      </c>
      <c r="C25" s="132">
        <f>SNCU_Final!D780</f>
        <v>1</v>
      </c>
      <c r="D25" s="617"/>
      <c r="E25" s="618"/>
      <c r="F25" s="618"/>
      <c r="G25" s="739"/>
      <c r="H25" s="619"/>
      <c r="I25" s="620"/>
    </row>
    <row r="26" spans="1:9" ht="33.5" customHeight="1">
      <c r="A26" s="130" t="s">
        <v>22</v>
      </c>
      <c r="B26" s="5" t="s">
        <v>23</v>
      </c>
      <c r="C26" s="132">
        <f>SNCU_Final!D781</f>
        <v>1</v>
      </c>
      <c r="D26" s="621"/>
      <c r="E26" s="622"/>
      <c r="F26" s="622"/>
      <c r="G26" s="740"/>
      <c r="H26" s="623"/>
      <c r="I26" s="624"/>
    </row>
    <row r="27" spans="1:9" ht="33.5" customHeight="1">
      <c r="A27" s="636"/>
      <c r="B27" s="637"/>
      <c r="C27" s="637"/>
      <c r="D27" s="637"/>
      <c r="E27" s="637"/>
      <c r="F27" s="637"/>
      <c r="G27" s="637"/>
      <c r="H27" s="639"/>
      <c r="I27" s="640"/>
    </row>
    <row r="28" spans="1:9" ht="33.5" customHeight="1">
      <c r="A28" s="6"/>
      <c r="B28" s="729" t="s">
        <v>24</v>
      </c>
      <c r="C28" s="729"/>
      <c r="D28" s="730"/>
      <c r="E28" s="729"/>
      <c r="F28" s="729"/>
      <c r="G28" s="729"/>
      <c r="H28" s="731"/>
      <c r="I28" s="731"/>
    </row>
    <row r="29" spans="1:9" ht="33.5" customHeight="1">
      <c r="A29" s="7">
        <v>1</v>
      </c>
      <c r="B29" s="727"/>
      <c r="C29" s="727"/>
      <c r="D29" s="723"/>
      <c r="E29" s="727"/>
      <c r="F29" s="727"/>
      <c r="G29" s="727"/>
      <c r="H29" s="728"/>
      <c r="I29" s="728"/>
    </row>
    <row r="30" spans="1:9" ht="33.5" customHeight="1">
      <c r="A30" s="7">
        <v>2</v>
      </c>
      <c r="B30" s="727"/>
      <c r="C30" s="727"/>
      <c r="D30" s="723"/>
      <c r="E30" s="727"/>
      <c r="F30" s="727"/>
      <c r="G30" s="727"/>
      <c r="H30" s="728"/>
      <c r="I30" s="728"/>
    </row>
    <row r="31" spans="1:9" ht="33.5" customHeight="1">
      <c r="A31" s="7">
        <v>3</v>
      </c>
      <c r="B31" s="727"/>
      <c r="C31" s="727"/>
      <c r="D31" s="723"/>
      <c r="E31" s="727"/>
      <c r="F31" s="727"/>
      <c r="G31" s="727"/>
      <c r="H31" s="728"/>
      <c r="I31" s="728"/>
    </row>
    <row r="32" spans="1:9" ht="33.5" customHeight="1">
      <c r="A32" s="7">
        <v>4</v>
      </c>
      <c r="B32" s="727"/>
      <c r="C32" s="727"/>
      <c r="D32" s="723"/>
      <c r="E32" s="727"/>
      <c r="F32" s="727"/>
      <c r="G32" s="727"/>
      <c r="H32" s="728"/>
      <c r="I32" s="728"/>
    </row>
    <row r="33" spans="1:9" ht="33.5" customHeight="1">
      <c r="A33" s="7">
        <v>5</v>
      </c>
      <c r="B33" s="727"/>
      <c r="C33" s="727"/>
      <c r="D33" s="723"/>
      <c r="E33" s="727"/>
      <c r="F33" s="727"/>
      <c r="G33" s="727"/>
      <c r="H33" s="728"/>
      <c r="I33" s="728"/>
    </row>
    <row r="34" spans="1:9" ht="33.5" customHeight="1">
      <c r="A34" s="6"/>
      <c r="B34" s="630" t="s">
        <v>25</v>
      </c>
      <c r="C34" s="631"/>
      <c r="D34" s="632"/>
      <c r="E34" s="631"/>
      <c r="F34" s="631"/>
      <c r="G34" s="631"/>
      <c r="H34" s="634"/>
      <c r="I34" s="635"/>
    </row>
    <row r="35" spans="1:9" ht="33.5" customHeight="1">
      <c r="A35" s="7">
        <v>1</v>
      </c>
      <c r="B35" s="727"/>
      <c r="C35" s="727"/>
      <c r="D35" s="723"/>
      <c r="E35" s="727"/>
      <c r="F35" s="727"/>
      <c r="G35" s="727"/>
      <c r="H35" s="728"/>
      <c r="I35" s="728"/>
    </row>
    <row r="36" spans="1:9" ht="33.5" customHeight="1">
      <c r="A36" s="7">
        <v>2</v>
      </c>
      <c r="B36" s="727"/>
      <c r="C36" s="727"/>
      <c r="D36" s="723"/>
      <c r="E36" s="727"/>
      <c r="F36" s="727"/>
      <c r="G36" s="727"/>
      <c r="H36" s="728"/>
      <c r="I36" s="728"/>
    </row>
    <row r="37" spans="1:9" ht="33.5" customHeight="1">
      <c r="A37" s="7">
        <v>3</v>
      </c>
      <c r="B37" s="727"/>
      <c r="C37" s="727"/>
      <c r="D37" s="723"/>
      <c r="E37" s="727"/>
      <c r="F37" s="727"/>
      <c r="G37" s="727"/>
      <c r="H37" s="728"/>
      <c r="I37" s="728"/>
    </row>
    <row r="38" spans="1:9" ht="33.5" customHeight="1">
      <c r="A38" s="7">
        <v>4</v>
      </c>
      <c r="B38" s="625"/>
      <c r="C38" s="626"/>
      <c r="D38" s="627"/>
      <c r="E38" s="626"/>
      <c r="F38" s="626"/>
      <c r="G38" s="626"/>
      <c r="H38" s="628"/>
      <c r="I38" s="629"/>
    </row>
    <row r="39" spans="1:9" ht="33.5" customHeight="1">
      <c r="A39" s="7">
        <v>5</v>
      </c>
      <c r="B39" s="625"/>
      <c r="C39" s="626"/>
      <c r="D39" s="627"/>
      <c r="E39" s="626"/>
      <c r="F39" s="626"/>
      <c r="G39" s="626"/>
      <c r="H39" s="628"/>
      <c r="I39" s="629"/>
    </row>
    <row r="40" spans="1:9" ht="33.5" customHeight="1">
      <c r="A40" s="6"/>
      <c r="B40" s="729" t="s">
        <v>2908</v>
      </c>
      <c r="C40" s="729"/>
      <c r="D40" s="730"/>
      <c r="E40" s="729"/>
      <c r="F40" s="729"/>
      <c r="G40" s="729"/>
      <c r="H40" s="731"/>
      <c r="I40" s="731"/>
    </row>
    <row r="41" spans="1:9" ht="33.5" customHeight="1">
      <c r="A41" s="7">
        <v>1</v>
      </c>
      <c r="B41" s="727"/>
      <c r="C41" s="727"/>
      <c r="D41" s="723"/>
      <c r="E41" s="727"/>
      <c r="F41" s="727"/>
      <c r="G41" s="727"/>
      <c r="H41" s="728"/>
      <c r="I41" s="728"/>
    </row>
    <row r="42" spans="1:9" ht="33.5" customHeight="1">
      <c r="A42" s="7">
        <v>2</v>
      </c>
      <c r="B42" s="727"/>
      <c r="C42" s="727"/>
      <c r="D42" s="723"/>
      <c r="E42" s="727"/>
      <c r="F42" s="727"/>
      <c r="G42" s="727"/>
      <c r="H42" s="728"/>
      <c r="I42" s="728"/>
    </row>
    <row r="43" spans="1:9" ht="33.5" customHeight="1">
      <c r="A43" s="7">
        <v>3</v>
      </c>
      <c r="B43" s="727"/>
      <c r="C43" s="727"/>
      <c r="D43" s="723"/>
      <c r="E43" s="727"/>
      <c r="F43" s="727"/>
      <c r="G43" s="727"/>
      <c r="H43" s="728"/>
      <c r="I43" s="728"/>
    </row>
    <row r="44" spans="1:9" ht="33.5" customHeight="1">
      <c r="A44" s="7">
        <v>4</v>
      </c>
      <c r="B44" s="727"/>
      <c r="C44" s="727"/>
      <c r="D44" s="723"/>
      <c r="E44" s="727"/>
      <c r="F44" s="727"/>
      <c r="G44" s="727"/>
      <c r="H44" s="728"/>
      <c r="I44" s="728"/>
    </row>
    <row r="45" spans="1:9" ht="33.5" customHeight="1">
      <c r="A45" s="7">
        <v>5</v>
      </c>
      <c r="B45" s="625"/>
      <c r="C45" s="626"/>
      <c r="D45" s="627"/>
      <c r="E45" s="626"/>
      <c r="F45" s="626"/>
      <c r="G45" s="626"/>
      <c r="H45" s="628"/>
      <c r="I45" s="629"/>
    </row>
    <row r="46" spans="1:9" ht="33.5" customHeight="1">
      <c r="A46" s="6"/>
      <c r="B46" s="641" t="s">
        <v>26</v>
      </c>
      <c r="C46" s="642"/>
      <c r="D46" s="627"/>
      <c r="E46" s="642"/>
      <c r="F46" s="642"/>
      <c r="G46" s="642"/>
      <c r="H46" s="643"/>
      <c r="I46" s="644"/>
    </row>
    <row r="47" spans="1:9" ht="33.5" customHeight="1">
      <c r="A47" s="6"/>
      <c r="B47" s="722" t="s">
        <v>27</v>
      </c>
      <c r="C47" s="722"/>
      <c r="D47" s="723"/>
      <c r="E47" s="722"/>
      <c r="F47" s="722"/>
      <c r="G47" s="722"/>
      <c r="H47" s="724"/>
      <c r="I47" s="724"/>
    </row>
    <row r="48" spans="1:9" ht="33.5" customHeight="1">
      <c r="A48" s="355"/>
      <c r="B48" s="356"/>
      <c r="C48" s="356"/>
      <c r="D48" s="414"/>
      <c r="E48" s="356"/>
      <c r="F48" s="356"/>
      <c r="G48" s="356"/>
      <c r="H48" s="393"/>
      <c r="I48" s="393"/>
    </row>
    <row r="49" spans="1:15" ht="33.5" customHeight="1">
      <c r="A49" s="357"/>
      <c r="B49" s="358"/>
      <c r="C49" s="358"/>
      <c r="D49" s="415"/>
      <c r="E49" s="358"/>
      <c r="F49" s="358"/>
      <c r="G49" s="358"/>
      <c r="H49" s="306"/>
      <c r="I49" s="306"/>
    </row>
    <row r="50" spans="1:15" ht="34.5" customHeight="1">
      <c r="A50" s="725" t="s">
        <v>2659</v>
      </c>
      <c r="B50" s="726"/>
      <c r="C50" s="726"/>
      <c r="D50" s="726"/>
      <c r="E50" s="726"/>
      <c r="F50" s="726"/>
      <c r="G50" s="726"/>
      <c r="H50" s="306"/>
      <c r="I50" s="306"/>
    </row>
    <row r="51" spans="1:15" ht="48">
      <c r="A51" s="137" t="s">
        <v>1431</v>
      </c>
      <c r="B51" s="136" t="s">
        <v>1432</v>
      </c>
      <c r="C51" s="137" t="s">
        <v>30</v>
      </c>
      <c r="D51" s="418" t="s">
        <v>1433</v>
      </c>
      <c r="E51" s="139" t="s">
        <v>1434</v>
      </c>
      <c r="F51" s="137" t="s">
        <v>1171</v>
      </c>
      <c r="G51" s="138" t="s">
        <v>1172</v>
      </c>
    </row>
    <row r="52" spans="1:15" ht="19">
      <c r="A52" s="182"/>
      <c r="B52" s="661" t="s">
        <v>37</v>
      </c>
      <c r="C52" s="661"/>
      <c r="D52" s="662"/>
      <c r="E52" s="661"/>
      <c r="F52" s="661"/>
      <c r="G52" s="698"/>
      <c r="H52" s="17">
        <f>H72+H85+H89</f>
        <v>20</v>
      </c>
      <c r="I52" s="17">
        <f>I72+I85+I89</f>
        <v>20</v>
      </c>
    </row>
    <row r="53" spans="1:15" ht="40.25" hidden="1" customHeight="1">
      <c r="A53" s="43" t="s">
        <v>38</v>
      </c>
      <c r="B53" s="713" t="s">
        <v>39</v>
      </c>
      <c r="C53" s="714"/>
      <c r="D53" s="714"/>
      <c r="E53" s="714"/>
      <c r="F53" s="714"/>
      <c r="G53" s="715"/>
      <c r="H53" s="124">
        <f>SUM(D57:D67)</f>
        <v>0</v>
      </c>
      <c r="I53" s="124">
        <f>COUNT(D57:D67)*2</f>
        <v>0</v>
      </c>
      <c r="J53" s="124"/>
      <c r="K53" s="1"/>
      <c r="L53" s="1"/>
      <c r="M53" s="1"/>
      <c r="N53" s="1"/>
      <c r="O53" s="1"/>
    </row>
    <row r="54" spans="1:15" ht="17" hidden="1">
      <c r="A54" s="36" t="s">
        <v>40</v>
      </c>
      <c r="B54" s="37" t="s">
        <v>1435</v>
      </c>
      <c r="C54" s="34"/>
      <c r="D54" s="34"/>
      <c r="E54" s="35"/>
      <c r="F54" s="34"/>
      <c r="G54" s="34"/>
      <c r="H54" s="124"/>
      <c r="I54" s="124"/>
      <c r="J54" s="124"/>
      <c r="K54" s="1"/>
      <c r="L54" s="1"/>
      <c r="M54" s="1"/>
      <c r="N54" s="1"/>
      <c r="O54" s="1"/>
    </row>
    <row r="55" spans="1:15" ht="17" hidden="1">
      <c r="A55" s="36" t="s">
        <v>43</v>
      </c>
      <c r="B55" s="37" t="s">
        <v>1436</v>
      </c>
      <c r="C55" s="34"/>
      <c r="D55" s="34"/>
      <c r="E55" s="35"/>
      <c r="F55" s="34"/>
      <c r="G55" s="34"/>
      <c r="H55" s="124"/>
      <c r="I55" s="124"/>
      <c r="J55" s="124"/>
      <c r="K55" s="1"/>
      <c r="L55" s="1"/>
      <c r="M55" s="1"/>
      <c r="N55" s="1"/>
      <c r="O55" s="1"/>
    </row>
    <row r="56" spans="1:15" ht="34" hidden="1">
      <c r="A56" s="36" t="s">
        <v>45</v>
      </c>
      <c r="B56" s="37" t="s">
        <v>1437</v>
      </c>
      <c r="C56" s="34"/>
      <c r="D56" s="34"/>
      <c r="E56" s="35"/>
      <c r="F56" s="34"/>
      <c r="G56" s="34"/>
      <c r="H56" s="124"/>
      <c r="I56" s="124"/>
      <c r="J56" s="124"/>
      <c r="K56" s="1"/>
      <c r="L56" s="1"/>
      <c r="M56" s="1"/>
      <c r="N56" s="1"/>
      <c r="O56" s="1"/>
    </row>
    <row r="57" spans="1:15" ht="17" hidden="1">
      <c r="A57" s="36" t="s">
        <v>47</v>
      </c>
      <c r="B57" s="37" t="s">
        <v>1438</v>
      </c>
      <c r="C57" s="34"/>
      <c r="D57" s="22"/>
      <c r="E57" s="35"/>
      <c r="F57" s="24"/>
      <c r="G57" s="22"/>
      <c r="H57" s="124"/>
      <c r="I57" s="124"/>
      <c r="J57" s="124"/>
      <c r="K57" s="1"/>
      <c r="L57" s="1"/>
      <c r="M57" s="1"/>
      <c r="N57" s="1"/>
      <c r="O57" s="1"/>
    </row>
    <row r="58" spans="1:15" ht="17" hidden="1">
      <c r="A58" s="36" t="s">
        <v>50</v>
      </c>
      <c r="B58" s="37" t="s">
        <v>1439</v>
      </c>
      <c r="C58" s="34"/>
      <c r="D58" s="34"/>
      <c r="E58" s="35"/>
      <c r="F58" s="34"/>
      <c r="G58" s="34"/>
      <c r="H58" s="124"/>
      <c r="I58" s="124"/>
      <c r="J58" s="124"/>
      <c r="K58" s="1"/>
      <c r="L58" s="1"/>
      <c r="M58" s="1"/>
      <c r="N58" s="1"/>
      <c r="O58" s="1"/>
    </row>
    <row r="59" spans="1:15" ht="17" hidden="1">
      <c r="A59" s="36" t="s">
        <v>53</v>
      </c>
      <c r="B59" s="37" t="s">
        <v>1440</v>
      </c>
      <c r="C59" s="34"/>
      <c r="D59" s="34"/>
      <c r="E59" s="35"/>
      <c r="F59" s="34"/>
      <c r="G59" s="34"/>
      <c r="H59" s="124"/>
      <c r="I59" s="124"/>
      <c r="J59" s="124"/>
      <c r="K59" s="1"/>
      <c r="L59" s="1"/>
      <c r="M59" s="1"/>
      <c r="N59" s="1"/>
      <c r="O59" s="1"/>
    </row>
    <row r="60" spans="1:15" ht="17" hidden="1">
      <c r="A60" s="36" t="s">
        <v>56</v>
      </c>
      <c r="B60" s="37" t="s">
        <v>1441</v>
      </c>
      <c r="C60" s="34"/>
      <c r="D60" s="34"/>
      <c r="E60" s="35"/>
      <c r="F60" s="34"/>
      <c r="G60" s="34"/>
      <c r="H60" s="124"/>
      <c r="I60" s="124"/>
      <c r="J60" s="124"/>
      <c r="K60" s="1"/>
      <c r="L60" s="1"/>
      <c r="M60" s="1"/>
      <c r="N60" s="1"/>
      <c r="O60" s="1"/>
    </row>
    <row r="61" spans="1:15" ht="17" hidden="1">
      <c r="A61" s="36" t="s">
        <v>60</v>
      </c>
      <c r="B61" s="37" t="s">
        <v>1442</v>
      </c>
      <c r="C61" s="34"/>
      <c r="D61" s="34"/>
      <c r="E61" s="35"/>
      <c r="F61" s="34"/>
      <c r="G61" s="34"/>
      <c r="H61" s="124"/>
      <c r="I61" s="124"/>
      <c r="J61" s="124"/>
      <c r="K61" s="1"/>
      <c r="L61" s="1"/>
      <c r="M61" s="1"/>
      <c r="N61" s="1"/>
      <c r="O61" s="1"/>
    </row>
    <row r="62" spans="1:15" ht="17" hidden="1">
      <c r="A62" s="36" t="s">
        <v>63</v>
      </c>
      <c r="B62" s="37" t="s">
        <v>1443</v>
      </c>
      <c r="C62" s="34"/>
      <c r="D62" s="34"/>
      <c r="E62" s="35"/>
      <c r="F62" s="34"/>
      <c r="G62" s="34"/>
      <c r="H62" s="124"/>
      <c r="I62" s="124"/>
      <c r="J62" s="124"/>
      <c r="K62" s="1"/>
      <c r="L62" s="1"/>
      <c r="M62" s="1"/>
      <c r="N62" s="1"/>
      <c r="O62" s="1"/>
    </row>
    <row r="63" spans="1:15" ht="17" hidden="1">
      <c r="A63" s="36" t="s">
        <v>65</v>
      </c>
      <c r="B63" s="37" t="s">
        <v>1444</v>
      </c>
      <c r="C63" s="34"/>
      <c r="D63" s="34"/>
      <c r="E63" s="35"/>
      <c r="F63" s="34"/>
      <c r="G63" s="34"/>
      <c r="H63" s="124"/>
      <c r="I63" s="124"/>
      <c r="J63" s="124"/>
      <c r="K63" s="1"/>
      <c r="L63" s="1"/>
      <c r="M63" s="1"/>
      <c r="N63" s="1"/>
      <c r="O63" s="1"/>
    </row>
    <row r="64" spans="1:15" ht="17" hidden="1">
      <c r="A64" s="36" t="s">
        <v>69</v>
      </c>
      <c r="B64" s="37" t="s">
        <v>1445</v>
      </c>
      <c r="C64" s="34"/>
      <c r="D64" s="34"/>
      <c r="E64" s="35"/>
      <c r="F64" s="34"/>
      <c r="G64" s="34"/>
      <c r="H64" s="124"/>
      <c r="I64" s="124"/>
      <c r="J64" s="124"/>
      <c r="K64" s="1"/>
      <c r="L64" s="1"/>
      <c r="M64" s="1"/>
      <c r="N64" s="1"/>
      <c r="O64" s="1"/>
    </row>
    <row r="65" spans="1:15" ht="17" hidden="1">
      <c r="A65" s="36" t="s">
        <v>72</v>
      </c>
      <c r="B65" s="37" t="s">
        <v>1446</v>
      </c>
      <c r="C65" s="34"/>
      <c r="D65" s="34"/>
      <c r="E65" s="35"/>
      <c r="F65" s="34"/>
      <c r="G65" s="34"/>
      <c r="H65" s="124"/>
      <c r="I65" s="124"/>
      <c r="J65" s="124"/>
      <c r="K65" s="1"/>
      <c r="L65" s="1"/>
      <c r="M65" s="1"/>
      <c r="N65" s="1"/>
      <c r="O65" s="1"/>
    </row>
    <row r="66" spans="1:15" ht="17" hidden="1">
      <c r="A66" s="36" t="s">
        <v>75</v>
      </c>
      <c r="B66" s="37" t="s">
        <v>1447</v>
      </c>
      <c r="C66" s="34"/>
      <c r="D66" s="34"/>
      <c r="E66" s="35"/>
      <c r="F66" s="34"/>
      <c r="G66" s="34"/>
      <c r="H66" s="124"/>
      <c r="I66" s="124"/>
      <c r="J66" s="124"/>
      <c r="K66" s="1"/>
      <c r="L66" s="1"/>
      <c r="M66" s="1"/>
      <c r="N66" s="1"/>
      <c r="O66" s="1"/>
    </row>
    <row r="67" spans="1:15" ht="17" hidden="1">
      <c r="A67" s="36" t="s">
        <v>79</v>
      </c>
      <c r="B67" s="37" t="s">
        <v>80</v>
      </c>
      <c r="C67" s="24"/>
      <c r="D67" s="22"/>
      <c r="E67" s="35"/>
      <c r="F67" s="34"/>
      <c r="G67" s="22"/>
      <c r="H67" s="124"/>
      <c r="I67" s="124"/>
      <c r="J67" s="124"/>
      <c r="K67" s="1"/>
      <c r="L67" s="1"/>
      <c r="M67" s="1"/>
      <c r="N67" s="1"/>
      <c r="O67" s="1"/>
    </row>
    <row r="68" spans="1:15" ht="30" hidden="1" customHeight="1">
      <c r="A68" s="36" t="s">
        <v>82</v>
      </c>
      <c r="B68" s="37" t="s">
        <v>1448</v>
      </c>
      <c r="C68" s="34"/>
      <c r="D68" s="34"/>
      <c r="E68" s="35"/>
      <c r="F68" s="34"/>
      <c r="G68" s="34"/>
      <c r="H68" s="124"/>
      <c r="I68" s="124"/>
      <c r="J68" s="124"/>
      <c r="K68" s="1"/>
      <c r="L68" s="1"/>
      <c r="M68" s="1"/>
      <c r="N68" s="1"/>
      <c r="O68" s="1"/>
    </row>
    <row r="69" spans="1:15" ht="17" hidden="1">
      <c r="A69" s="36" t="s">
        <v>84</v>
      </c>
      <c r="B69" s="37" t="s">
        <v>1449</v>
      </c>
      <c r="C69" s="34"/>
      <c r="D69" s="34"/>
      <c r="E69" s="35"/>
      <c r="F69" s="34"/>
      <c r="G69" s="34"/>
      <c r="H69" s="124"/>
      <c r="I69" s="124"/>
      <c r="J69" s="124"/>
      <c r="K69" s="1"/>
      <c r="L69" s="1"/>
      <c r="M69" s="1"/>
      <c r="N69" s="1"/>
      <c r="O69" s="1"/>
    </row>
    <row r="70" spans="1:15" ht="17" hidden="1">
      <c r="A70" s="36" t="s">
        <v>86</v>
      </c>
      <c r="B70" s="37" t="s">
        <v>1450</v>
      </c>
      <c r="C70" s="34"/>
      <c r="D70" s="34"/>
      <c r="E70" s="35"/>
      <c r="F70" s="34"/>
      <c r="G70" s="34"/>
      <c r="H70" s="124"/>
      <c r="I70" s="124"/>
      <c r="J70" s="124"/>
      <c r="K70" s="1"/>
      <c r="L70" s="1"/>
      <c r="M70" s="1"/>
      <c r="N70" s="1"/>
      <c r="O70" s="1"/>
    </row>
    <row r="71" spans="1:15" ht="34" hidden="1">
      <c r="A71" s="36" t="s">
        <v>88</v>
      </c>
      <c r="B71" s="37" t="s">
        <v>1451</v>
      </c>
      <c r="C71" s="34"/>
      <c r="D71" s="34"/>
      <c r="E71" s="35"/>
      <c r="F71" s="34"/>
      <c r="G71" s="34"/>
      <c r="H71" s="124"/>
      <c r="I71" s="124"/>
      <c r="J71" s="124"/>
      <c r="K71" s="1"/>
      <c r="L71" s="1"/>
      <c r="M71" s="1"/>
      <c r="N71" s="1"/>
      <c r="O71" s="1"/>
    </row>
    <row r="72" spans="1:15" ht="40.25" customHeight="1">
      <c r="A72" s="18" t="s">
        <v>90</v>
      </c>
      <c r="B72" s="703" t="s">
        <v>91</v>
      </c>
      <c r="C72" s="665"/>
      <c r="D72" s="664"/>
      <c r="E72" s="665"/>
      <c r="F72" s="665"/>
      <c r="G72" s="704"/>
      <c r="H72" s="17">
        <f>SUM(D73:D84)</f>
        <v>16</v>
      </c>
      <c r="I72" s="17">
        <f>COUNT(D73:D84)*2</f>
        <v>16</v>
      </c>
    </row>
    <row r="73" spans="1:15" ht="17" hidden="1">
      <c r="A73" s="36" t="s">
        <v>92</v>
      </c>
      <c r="B73" s="37" t="s">
        <v>1452</v>
      </c>
      <c r="C73" s="34"/>
      <c r="D73" s="34"/>
      <c r="E73" s="35"/>
      <c r="F73" s="34"/>
      <c r="G73" s="34"/>
      <c r="H73" s="124"/>
      <c r="I73" s="124"/>
      <c r="J73" s="124"/>
      <c r="K73" s="1"/>
      <c r="L73" s="1"/>
      <c r="M73" s="1"/>
      <c r="N73" s="1"/>
      <c r="O73" s="1"/>
    </row>
    <row r="74" spans="1:15" ht="17" hidden="1">
      <c r="A74" s="36" t="s">
        <v>94</v>
      </c>
      <c r="B74" s="37" t="s">
        <v>1453</v>
      </c>
      <c r="C74" s="34"/>
      <c r="D74" s="34"/>
      <c r="E74" s="35"/>
      <c r="F74" s="34"/>
      <c r="G74" s="34"/>
      <c r="H74" s="124"/>
      <c r="I74" s="124"/>
      <c r="J74" s="124"/>
      <c r="K74" s="1"/>
      <c r="L74" s="1"/>
      <c r="M74" s="1"/>
      <c r="N74" s="1"/>
      <c r="O74" s="1"/>
    </row>
    <row r="75" spans="1:15" ht="32">
      <c r="A75" s="19" t="s">
        <v>96</v>
      </c>
      <c r="B75" s="37" t="s">
        <v>1454</v>
      </c>
      <c r="C75" s="40" t="s">
        <v>1455</v>
      </c>
      <c r="D75" s="421">
        <v>2</v>
      </c>
      <c r="E75" s="35" t="s">
        <v>122</v>
      </c>
      <c r="F75" s="34"/>
      <c r="G75" s="41"/>
    </row>
    <row r="76" spans="1:15" ht="32">
      <c r="A76" s="19"/>
      <c r="B76" s="37"/>
      <c r="C76" s="40" t="s">
        <v>1456</v>
      </c>
      <c r="D76" s="421">
        <v>2</v>
      </c>
      <c r="E76" s="35" t="s">
        <v>122</v>
      </c>
      <c r="F76" s="34"/>
      <c r="G76" s="41"/>
    </row>
    <row r="77" spans="1:15" ht="16">
      <c r="A77" s="19"/>
      <c r="B77" s="37"/>
      <c r="C77" s="40" t="s">
        <v>1457</v>
      </c>
      <c r="D77" s="421">
        <v>2</v>
      </c>
      <c r="E77" s="35" t="s">
        <v>122</v>
      </c>
      <c r="F77" s="40" t="s">
        <v>1458</v>
      </c>
      <c r="G77" s="41"/>
    </row>
    <row r="78" spans="1:15" ht="16">
      <c r="A78" s="19"/>
      <c r="B78" s="37"/>
      <c r="C78" s="387" t="s">
        <v>2778</v>
      </c>
      <c r="D78" s="421">
        <v>2</v>
      </c>
      <c r="E78" s="35" t="s">
        <v>122</v>
      </c>
      <c r="F78" s="34"/>
      <c r="G78" s="41"/>
    </row>
    <row r="79" spans="1:15" ht="32">
      <c r="A79" s="19"/>
      <c r="B79" s="37"/>
      <c r="C79" s="26" t="s">
        <v>3089</v>
      </c>
      <c r="D79" s="421">
        <v>2</v>
      </c>
      <c r="E79" s="38" t="s">
        <v>122</v>
      </c>
      <c r="F79" s="1" t="s">
        <v>1459</v>
      </c>
      <c r="G79" s="41"/>
    </row>
    <row r="80" spans="1:15" ht="32">
      <c r="A80" s="19"/>
      <c r="B80" s="37"/>
      <c r="C80" s="40" t="s">
        <v>3090</v>
      </c>
      <c r="D80" s="421">
        <v>2</v>
      </c>
      <c r="E80" s="35" t="s">
        <v>122</v>
      </c>
      <c r="F80" s="24" t="s">
        <v>3385</v>
      </c>
      <c r="G80" s="41"/>
    </row>
    <row r="81" spans="1:15" ht="32">
      <c r="A81" s="19"/>
      <c r="B81" s="37"/>
      <c r="C81" s="40" t="s">
        <v>1460</v>
      </c>
      <c r="D81" s="421">
        <v>2</v>
      </c>
      <c r="E81" s="35" t="s">
        <v>1253</v>
      </c>
      <c r="F81" s="24" t="s">
        <v>1863</v>
      </c>
      <c r="G81" s="41"/>
    </row>
    <row r="82" spans="1:15" ht="64">
      <c r="A82" s="19"/>
      <c r="B82" s="37"/>
      <c r="C82" s="40" t="s">
        <v>1838</v>
      </c>
      <c r="D82" s="421">
        <v>2</v>
      </c>
      <c r="E82" s="35" t="s">
        <v>1253</v>
      </c>
      <c r="F82" s="24" t="s">
        <v>3091</v>
      </c>
      <c r="G82" s="41"/>
    </row>
    <row r="83" spans="1:15" ht="17" hidden="1">
      <c r="A83" s="36" t="s">
        <v>99</v>
      </c>
      <c r="B83" s="37" t="s">
        <v>1461</v>
      </c>
      <c r="C83" s="34"/>
      <c r="D83" s="34"/>
      <c r="E83" s="35"/>
      <c r="F83" s="34"/>
      <c r="G83" s="183"/>
      <c r="H83" s="124"/>
      <c r="I83" s="124"/>
      <c r="J83" s="124"/>
      <c r="K83" s="1"/>
      <c r="L83" s="1"/>
      <c r="M83" s="1"/>
      <c r="N83" s="1"/>
      <c r="O83" s="1"/>
    </row>
    <row r="84" spans="1:15" ht="17" hidden="1">
      <c r="A84" s="36" t="s">
        <v>101</v>
      </c>
      <c r="B84" s="37" t="s">
        <v>1462</v>
      </c>
      <c r="C84" s="34"/>
      <c r="D84" s="34"/>
      <c r="E84" s="35"/>
      <c r="F84" s="34"/>
      <c r="G84" s="34"/>
      <c r="H84" s="124"/>
      <c r="I84" s="124"/>
      <c r="J84" s="124"/>
      <c r="K84" s="1"/>
      <c r="L84" s="1"/>
      <c r="M84" s="1"/>
      <c r="N84" s="1"/>
      <c r="O84" s="1"/>
    </row>
    <row r="85" spans="1:15" ht="40.25" customHeight="1">
      <c r="A85" s="18" t="s">
        <v>103</v>
      </c>
      <c r="B85" s="703" t="s">
        <v>104</v>
      </c>
      <c r="C85" s="665"/>
      <c r="D85" s="664"/>
      <c r="E85" s="665"/>
      <c r="F85" s="665"/>
      <c r="G85" s="704"/>
      <c r="H85" s="17">
        <f>SUM(D86:D88)</f>
        <v>2</v>
      </c>
      <c r="I85" s="17">
        <f>COUNT(D86:D88)*2</f>
        <v>2</v>
      </c>
    </row>
    <row r="86" spans="1:15" ht="17" hidden="1">
      <c r="A86" s="36" t="s">
        <v>105</v>
      </c>
      <c r="B86" s="37" t="s">
        <v>1463</v>
      </c>
      <c r="C86" s="40"/>
      <c r="D86" s="71"/>
      <c r="E86" s="23"/>
      <c r="F86" s="40"/>
      <c r="G86" s="22"/>
      <c r="H86" s="124"/>
      <c r="I86" s="124"/>
      <c r="J86" s="124"/>
      <c r="K86" s="1"/>
      <c r="L86" s="1"/>
      <c r="M86" s="1"/>
      <c r="N86" s="1"/>
      <c r="O86" s="1"/>
    </row>
    <row r="87" spans="1:15" ht="96">
      <c r="A87" s="19" t="s">
        <v>107</v>
      </c>
      <c r="B87" s="37" t="s">
        <v>1464</v>
      </c>
      <c r="C87" s="40" t="s">
        <v>1708</v>
      </c>
      <c r="D87" s="422">
        <v>2</v>
      </c>
      <c r="E87" s="23" t="s">
        <v>121</v>
      </c>
      <c r="F87" s="382" t="s">
        <v>3092</v>
      </c>
      <c r="G87" s="183"/>
    </row>
    <row r="88" spans="1:15" ht="17" hidden="1">
      <c r="A88" s="36" t="s">
        <v>109</v>
      </c>
      <c r="B88" s="37" t="s">
        <v>1465</v>
      </c>
      <c r="C88" s="34"/>
      <c r="D88" s="34"/>
      <c r="E88" s="35"/>
      <c r="F88" s="34"/>
      <c r="G88" s="34"/>
      <c r="H88" s="124"/>
      <c r="I88" s="124"/>
      <c r="J88" s="124"/>
      <c r="K88" s="1"/>
      <c r="L88" s="1"/>
      <c r="M88" s="1"/>
      <c r="N88" s="1"/>
      <c r="O88" s="1"/>
    </row>
    <row r="89" spans="1:15" ht="40.25" customHeight="1">
      <c r="A89" s="18" t="s">
        <v>111</v>
      </c>
      <c r="B89" s="703" t="s">
        <v>112</v>
      </c>
      <c r="C89" s="665"/>
      <c r="D89" s="664"/>
      <c r="E89" s="665"/>
      <c r="F89" s="665"/>
      <c r="G89" s="704"/>
      <c r="H89" s="17">
        <f>SUM(D90:D101)</f>
        <v>2</v>
      </c>
      <c r="I89" s="17">
        <f>COUNT(D90:D101)*2</f>
        <v>2</v>
      </c>
      <c r="O89" s="1"/>
    </row>
    <row r="90" spans="1:15" ht="34" hidden="1">
      <c r="A90" s="36" t="s">
        <v>113</v>
      </c>
      <c r="B90" s="37" t="s">
        <v>114</v>
      </c>
      <c r="C90" s="34"/>
      <c r="D90" s="34"/>
      <c r="E90" s="35"/>
      <c r="F90" s="34"/>
      <c r="G90" s="34"/>
      <c r="H90" s="124"/>
      <c r="I90" s="124"/>
      <c r="J90" s="124"/>
      <c r="K90" s="1"/>
      <c r="L90" s="1"/>
      <c r="M90" s="1"/>
      <c r="N90" s="1"/>
      <c r="O90" s="1"/>
    </row>
    <row r="91" spans="1:15" ht="34" hidden="1">
      <c r="A91" s="36" t="s">
        <v>115</v>
      </c>
      <c r="B91" s="37" t="s">
        <v>116</v>
      </c>
      <c r="C91" s="34"/>
      <c r="D91" s="34"/>
      <c r="E91" s="35"/>
      <c r="F91" s="34"/>
      <c r="G91" s="34"/>
      <c r="H91" s="124"/>
      <c r="I91" s="124"/>
      <c r="J91" s="124"/>
      <c r="K91" s="1"/>
      <c r="L91" s="1"/>
      <c r="M91" s="1"/>
      <c r="N91" s="1"/>
      <c r="O91" s="1"/>
    </row>
    <row r="92" spans="1:15" ht="34" hidden="1">
      <c r="A92" s="36" t="s">
        <v>117</v>
      </c>
      <c r="B92" s="37" t="s">
        <v>118</v>
      </c>
      <c r="C92" s="34"/>
      <c r="D92" s="34"/>
      <c r="E92" s="35"/>
      <c r="F92" s="34"/>
      <c r="G92" s="34"/>
      <c r="H92" s="124"/>
      <c r="I92" s="124"/>
      <c r="J92" s="124"/>
      <c r="K92" s="1"/>
      <c r="L92" s="1"/>
      <c r="M92" s="1"/>
      <c r="N92" s="1"/>
      <c r="O92" s="1"/>
    </row>
    <row r="93" spans="1:15" ht="34" hidden="1">
      <c r="A93" s="36" t="s">
        <v>119</v>
      </c>
      <c r="B93" s="37" t="s">
        <v>120</v>
      </c>
      <c r="C93" s="34"/>
      <c r="D93" s="34"/>
      <c r="E93" s="35"/>
      <c r="F93" s="34"/>
      <c r="G93" s="34"/>
      <c r="H93" s="124"/>
      <c r="I93" s="124"/>
      <c r="J93" s="124"/>
      <c r="K93" s="1"/>
      <c r="L93" s="1"/>
      <c r="M93" s="1"/>
      <c r="N93" s="1"/>
      <c r="O93" s="1"/>
    </row>
    <row r="94" spans="1:15" ht="51" hidden="1">
      <c r="A94" s="36" t="s">
        <v>123</v>
      </c>
      <c r="B94" s="37" t="s">
        <v>1466</v>
      </c>
      <c r="C94" s="34"/>
      <c r="D94" s="34"/>
      <c r="E94" s="35"/>
      <c r="F94" s="34"/>
      <c r="G94" s="34"/>
      <c r="H94" s="124"/>
      <c r="I94" s="124"/>
      <c r="J94" s="124"/>
      <c r="K94" s="1"/>
      <c r="L94" s="1"/>
      <c r="M94" s="1"/>
      <c r="N94" s="1"/>
      <c r="O94" s="1"/>
    </row>
    <row r="95" spans="1:15" ht="34" hidden="1">
      <c r="A95" s="36" t="s">
        <v>125</v>
      </c>
      <c r="B95" s="37" t="s">
        <v>126</v>
      </c>
      <c r="C95" s="34"/>
      <c r="D95" s="34"/>
      <c r="E95" s="35"/>
      <c r="F95" s="34"/>
      <c r="G95" s="34"/>
      <c r="H95" s="124"/>
      <c r="I95" s="124"/>
      <c r="J95" s="124"/>
      <c r="K95" s="1"/>
      <c r="L95" s="1"/>
      <c r="M95" s="1"/>
      <c r="N95" s="1"/>
      <c r="O95" s="1"/>
    </row>
    <row r="96" spans="1:15" ht="51" hidden="1">
      <c r="A96" s="36" t="s">
        <v>127</v>
      </c>
      <c r="B96" s="37" t="s">
        <v>128</v>
      </c>
      <c r="C96" s="34"/>
      <c r="D96" s="34"/>
      <c r="E96" s="35"/>
      <c r="F96" s="34"/>
      <c r="G96" s="34"/>
      <c r="H96" s="124"/>
      <c r="I96" s="124"/>
      <c r="J96" s="124"/>
      <c r="K96" s="1"/>
      <c r="L96" s="1"/>
      <c r="M96" s="1"/>
      <c r="N96" s="1"/>
      <c r="O96" s="1"/>
    </row>
    <row r="97" spans="1:15" ht="68" hidden="1">
      <c r="A97" s="36" t="s">
        <v>129</v>
      </c>
      <c r="B97" s="37" t="s">
        <v>130</v>
      </c>
      <c r="C97" s="34"/>
      <c r="D97" s="34"/>
      <c r="E97" s="35"/>
      <c r="F97" s="34"/>
      <c r="G97" s="34"/>
      <c r="H97" s="124"/>
      <c r="I97" s="124"/>
      <c r="J97" s="124"/>
      <c r="K97" s="1"/>
      <c r="L97" s="1"/>
      <c r="M97" s="1"/>
      <c r="N97" s="1"/>
      <c r="O97" s="1"/>
    </row>
    <row r="98" spans="1:15" ht="34" hidden="1">
      <c r="A98" s="36" t="s">
        <v>131</v>
      </c>
      <c r="B98" s="37" t="s">
        <v>132</v>
      </c>
      <c r="C98" s="34"/>
      <c r="D98" s="34"/>
      <c r="E98" s="35"/>
      <c r="F98" s="34"/>
      <c r="G98" s="34"/>
      <c r="H98" s="124"/>
      <c r="I98" s="124"/>
      <c r="J98" s="124"/>
      <c r="K98" s="1"/>
      <c r="L98" s="1"/>
      <c r="M98" s="1"/>
      <c r="N98" s="1"/>
      <c r="O98" s="1"/>
    </row>
    <row r="99" spans="1:15" ht="34" hidden="1">
      <c r="A99" s="36" t="s">
        <v>133</v>
      </c>
      <c r="B99" s="37" t="s">
        <v>134</v>
      </c>
      <c r="C99" s="34"/>
      <c r="D99" s="34"/>
      <c r="E99" s="35"/>
      <c r="F99" s="34"/>
      <c r="G99" s="34"/>
      <c r="H99" s="124"/>
      <c r="I99" s="124"/>
      <c r="J99" s="124"/>
      <c r="K99" s="1"/>
      <c r="L99" s="1"/>
      <c r="M99" s="1"/>
      <c r="N99" s="1"/>
      <c r="O99" s="1"/>
    </row>
    <row r="100" spans="1:15" ht="32" hidden="1">
      <c r="A100" s="36" t="s">
        <v>135</v>
      </c>
      <c r="B100" s="38" t="s">
        <v>136</v>
      </c>
      <c r="C100" s="34"/>
      <c r="D100" s="34"/>
      <c r="E100" s="35"/>
      <c r="F100" s="34"/>
      <c r="G100" s="34"/>
      <c r="H100" s="124"/>
      <c r="I100" s="124"/>
      <c r="J100" s="124"/>
      <c r="K100" s="1"/>
      <c r="L100" s="1"/>
      <c r="M100" s="1"/>
      <c r="N100" s="1"/>
      <c r="O100" s="1"/>
    </row>
    <row r="101" spans="1:15" ht="128">
      <c r="A101" s="19" t="s">
        <v>137</v>
      </c>
      <c r="B101" s="38" t="s">
        <v>138</v>
      </c>
      <c r="C101" s="24" t="s">
        <v>1864</v>
      </c>
      <c r="D101" s="421">
        <v>2</v>
      </c>
      <c r="E101" s="35" t="s">
        <v>122</v>
      </c>
      <c r="F101" s="381" t="s">
        <v>3093</v>
      </c>
      <c r="G101" s="160"/>
    </row>
    <row r="102" spans="1:15" ht="16" hidden="1">
      <c r="A102" s="43" t="s">
        <v>139</v>
      </c>
      <c r="B102" s="713" t="s">
        <v>140</v>
      </c>
      <c r="C102" s="714"/>
      <c r="D102" s="714"/>
      <c r="E102" s="714"/>
      <c r="F102" s="714"/>
      <c r="G102" s="715"/>
      <c r="H102" s="124"/>
      <c r="I102" s="124"/>
      <c r="J102" s="124"/>
      <c r="K102" s="1"/>
      <c r="L102" s="1"/>
      <c r="M102" s="1"/>
      <c r="N102" s="1"/>
      <c r="O102" s="1"/>
    </row>
    <row r="103" spans="1:15" ht="17" hidden="1">
      <c r="A103" s="36" t="s">
        <v>141</v>
      </c>
      <c r="B103" s="37" t="s">
        <v>142</v>
      </c>
      <c r="C103" s="34"/>
      <c r="D103" s="34"/>
      <c r="E103" s="35"/>
      <c r="F103" s="34"/>
      <c r="G103" s="34"/>
      <c r="H103" s="124"/>
      <c r="I103" s="124"/>
      <c r="J103" s="124"/>
      <c r="K103" s="1"/>
      <c r="L103" s="1"/>
      <c r="M103" s="1"/>
      <c r="N103" s="1"/>
      <c r="O103" s="1"/>
    </row>
    <row r="104" spans="1:15" ht="17" hidden="1">
      <c r="A104" s="36" t="s">
        <v>143</v>
      </c>
      <c r="B104" s="37" t="s">
        <v>144</v>
      </c>
      <c r="C104" s="34"/>
      <c r="D104" s="34"/>
      <c r="E104" s="35"/>
      <c r="F104" s="34"/>
      <c r="G104" s="34"/>
      <c r="H104" s="124"/>
      <c r="I104" s="124"/>
      <c r="J104" s="124"/>
      <c r="K104" s="1"/>
      <c r="L104" s="1"/>
      <c r="M104" s="1"/>
      <c r="N104" s="1"/>
      <c r="O104" s="1"/>
    </row>
    <row r="105" spans="1:15" ht="17" hidden="1">
      <c r="A105" s="36" t="s">
        <v>145</v>
      </c>
      <c r="B105" s="37" t="s">
        <v>146</v>
      </c>
      <c r="C105" s="34"/>
      <c r="D105" s="34"/>
      <c r="E105" s="35"/>
      <c r="F105" s="34"/>
      <c r="G105" s="34"/>
      <c r="H105" s="124"/>
      <c r="I105" s="124"/>
      <c r="J105" s="124"/>
      <c r="K105" s="1"/>
      <c r="L105" s="1"/>
      <c r="M105" s="1"/>
      <c r="N105" s="1"/>
      <c r="O105" s="1"/>
    </row>
    <row r="106" spans="1:15" ht="17" hidden="1">
      <c r="A106" s="36" t="s">
        <v>147</v>
      </c>
      <c r="B106" s="37" t="s">
        <v>148</v>
      </c>
      <c r="C106" s="34"/>
      <c r="D106" s="34"/>
      <c r="E106" s="35"/>
      <c r="F106" s="34"/>
      <c r="G106" s="34"/>
      <c r="H106" s="124"/>
      <c r="I106" s="124"/>
      <c r="J106" s="124"/>
      <c r="K106" s="1"/>
      <c r="L106" s="1"/>
      <c r="M106" s="1"/>
      <c r="N106" s="1"/>
      <c r="O106" s="1"/>
    </row>
    <row r="107" spans="1:15" ht="17" hidden="1">
      <c r="A107" s="36" t="s">
        <v>149</v>
      </c>
      <c r="B107" s="20" t="s">
        <v>150</v>
      </c>
      <c r="C107" s="34"/>
      <c r="D107" s="34"/>
      <c r="E107" s="35"/>
      <c r="F107" s="34"/>
      <c r="G107" s="34"/>
      <c r="H107" s="124"/>
      <c r="I107" s="124"/>
      <c r="J107" s="124"/>
      <c r="K107" s="1"/>
      <c r="L107" s="1"/>
      <c r="M107" s="1"/>
      <c r="N107" s="1"/>
      <c r="O107" s="1"/>
    </row>
    <row r="108" spans="1:15" ht="17" hidden="1">
      <c r="A108" s="36" t="s">
        <v>151</v>
      </c>
      <c r="B108" s="37" t="s">
        <v>152</v>
      </c>
      <c r="C108" s="34"/>
      <c r="D108" s="34"/>
      <c r="E108" s="35"/>
      <c r="F108" s="34"/>
      <c r="G108" s="34"/>
      <c r="H108" s="124"/>
      <c r="I108" s="124"/>
      <c r="J108" s="124"/>
      <c r="K108" s="1"/>
      <c r="L108" s="1"/>
      <c r="M108" s="1"/>
      <c r="N108" s="1"/>
      <c r="O108" s="1"/>
    </row>
    <row r="109" spans="1:15" ht="17" hidden="1">
      <c r="A109" s="36" t="s">
        <v>153</v>
      </c>
      <c r="B109" s="37" t="s">
        <v>154</v>
      </c>
      <c r="C109" s="34"/>
      <c r="D109" s="34"/>
      <c r="E109" s="35"/>
      <c r="F109" s="34"/>
      <c r="G109" s="34"/>
      <c r="H109" s="124"/>
      <c r="I109" s="124"/>
      <c r="J109" s="124"/>
      <c r="K109" s="1"/>
      <c r="L109" s="1"/>
      <c r="M109" s="1"/>
      <c r="N109" s="1"/>
      <c r="O109" s="1"/>
    </row>
    <row r="110" spans="1:15" ht="17" hidden="1">
      <c r="A110" s="36" t="s">
        <v>155</v>
      </c>
      <c r="B110" s="37" t="s">
        <v>156</v>
      </c>
      <c r="C110" s="34"/>
      <c r="D110" s="34"/>
      <c r="E110" s="35"/>
      <c r="F110" s="34"/>
      <c r="G110" s="142"/>
      <c r="H110" s="124"/>
      <c r="I110" s="124"/>
      <c r="J110" s="124"/>
      <c r="K110" s="1"/>
      <c r="L110" s="1"/>
      <c r="M110" s="1"/>
      <c r="N110" s="1"/>
      <c r="O110" s="1"/>
    </row>
    <row r="111" spans="1:15" ht="40.25" hidden="1" customHeight="1">
      <c r="A111" s="43" t="s">
        <v>157</v>
      </c>
      <c r="B111" s="716" t="s">
        <v>158</v>
      </c>
      <c r="C111" s="717"/>
      <c r="D111" s="717"/>
      <c r="E111" s="717"/>
      <c r="F111" s="717"/>
      <c r="G111" s="718"/>
      <c r="H111" s="124"/>
      <c r="I111" s="124"/>
      <c r="J111" s="124"/>
      <c r="K111" s="1"/>
      <c r="L111" s="1"/>
      <c r="M111" s="1"/>
      <c r="N111" s="1"/>
      <c r="O111" s="1"/>
    </row>
    <row r="112" spans="1:15" ht="34" hidden="1">
      <c r="A112" s="36" t="s">
        <v>159</v>
      </c>
      <c r="B112" s="20" t="s">
        <v>160</v>
      </c>
      <c r="C112" s="34"/>
      <c r="D112" s="34"/>
      <c r="E112" s="35"/>
      <c r="F112" s="34"/>
      <c r="G112" s="34"/>
      <c r="H112" s="124"/>
      <c r="I112" s="124"/>
      <c r="J112" s="124"/>
      <c r="K112" s="1"/>
      <c r="L112" s="1"/>
      <c r="M112" s="1"/>
      <c r="N112" s="1"/>
      <c r="O112" s="1"/>
    </row>
    <row r="113" spans="1:15" ht="51" hidden="1">
      <c r="A113" s="36" t="s">
        <v>161</v>
      </c>
      <c r="B113" s="37" t="s">
        <v>162</v>
      </c>
      <c r="C113" s="34"/>
      <c r="D113" s="34"/>
      <c r="E113" s="35"/>
      <c r="F113" s="34"/>
      <c r="G113" s="34"/>
      <c r="H113" s="124"/>
      <c r="I113" s="124"/>
      <c r="J113" s="124"/>
      <c r="K113" s="1"/>
      <c r="L113" s="1"/>
      <c r="M113" s="1"/>
      <c r="N113" s="1"/>
      <c r="O113" s="1"/>
    </row>
    <row r="114" spans="1:15" ht="19">
      <c r="A114" s="157"/>
      <c r="B114" s="654" t="s">
        <v>163</v>
      </c>
      <c r="C114" s="661"/>
      <c r="D114" s="662"/>
      <c r="E114" s="661"/>
      <c r="F114" s="661"/>
      <c r="G114" s="698"/>
      <c r="H114" s="17">
        <f>H115+H135+H140+H146</f>
        <v>44</v>
      </c>
      <c r="I114" s="17">
        <f>I115+I135+I140+I146</f>
        <v>44</v>
      </c>
    </row>
    <row r="115" spans="1:15" ht="40.25" customHeight="1">
      <c r="A115" s="46" t="s">
        <v>164</v>
      </c>
      <c r="B115" s="648" t="s">
        <v>165</v>
      </c>
      <c r="C115" s="664"/>
      <c r="D115" s="664"/>
      <c r="E115" s="664"/>
      <c r="F115" s="664"/>
      <c r="G115" s="666"/>
      <c r="H115" s="17">
        <f>SUM(D116:D128)</f>
        <v>18</v>
      </c>
      <c r="I115" s="17">
        <f>COUNT(D116:D128)*2</f>
        <v>18</v>
      </c>
    </row>
    <row r="116" spans="1:15" ht="64">
      <c r="A116" s="19" t="s">
        <v>166</v>
      </c>
      <c r="B116" s="58" t="s">
        <v>167</v>
      </c>
      <c r="C116" s="47" t="s">
        <v>3386</v>
      </c>
      <c r="D116" s="421">
        <v>2</v>
      </c>
      <c r="E116" s="35" t="s">
        <v>168</v>
      </c>
      <c r="F116" s="40" t="s">
        <v>2348</v>
      </c>
      <c r="G116" s="41"/>
    </row>
    <row r="117" spans="1:15" ht="96">
      <c r="A117" s="19" t="s">
        <v>170</v>
      </c>
      <c r="B117" s="58" t="s">
        <v>171</v>
      </c>
      <c r="C117" s="59" t="s">
        <v>1710</v>
      </c>
      <c r="D117" s="421">
        <v>2</v>
      </c>
      <c r="E117" s="44" t="s">
        <v>168</v>
      </c>
      <c r="F117" s="85" t="s">
        <v>2349</v>
      </c>
      <c r="G117" s="41"/>
    </row>
    <row r="118" spans="1:15" ht="34" hidden="1">
      <c r="A118" s="36" t="s">
        <v>174</v>
      </c>
      <c r="B118" s="58" t="s">
        <v>175</v>
      </c>
      <c r="C118" s="34"/>
      <c r="D118" s="34"/>
      <c r="E118" s="35"/>
      <c r="F118" s="34"/>
      <c r="G118" s="34" t="s">
        <v>1711</v>
      </c>
      <c r="H118" s="124"/>
      <c r="I118" s="124"/>
      <c r="J118" s="124"/>
      <c r="K118" s="1"/>
      <c r="L118" s="1"/>
      <c r="M118" s="1"/>
      <c r="N118" s="1"/>
      <c r="O118" s="1"/>
    </row>
    <row r="119" spans="1:15" ht="34" hidden="1">
      <c r="A119" s="36" t="s">
        <v>176</v>
      </c>
      <c r="B119" s="58" t="s">
        <v>177</v>
      </c>
      <c r="C119" s="34"/>
      <c r="D119" s="34"/>
      <c r="E119" s="35"/>
      <c r="F119" s="34"/>
      <c r="G119" s="34"/>
      <c r="H119" s="124"/>
      <c r="I119" s="124"/>
      <c r="J119" s="124"/>
      <c r="K119" s="1"/>
      <c r="L119" s="1"/>
      <c r="M119" s="1"/>
      <c r="N119" s="1"/>
      <c r="O119" s="1"/>
    </row>
    <row r="120" spans="1:15" ht="64">
      <c r="A120" s="19" t="s">
        <v>179</v>
      </c>
      <c r="B120" s="58" t="s">
        <v>180</v>
      </c>
      <c r="C120" s="40" t="s">
        <v>1467</v>
      </c>
      <c r="D120" s="421">
        <v>2</v>
      </c>
      <c r="E120" s="23" t="s">
        <v>168</v>
      </c>
      <c r="F120" s="154" t="s">
        <v>2912</v>
      </c>
      <c r="G120" s="41"/>
    </row>
    <row r="121" spans="1:15" ht="48">
      <c r="A121" s="19"/>
      <c r="B121" s="58"/>
      <c r="C121" s="369" t="s">
        <v>2913</v>
      </c>
      <c r="D121" s="421">
        <v>2</v>
      </c>
      <c r="E121" s="61" t="s">
        <v>473</v>
      </c>
      <c r="F121" s="154" t="s">
        <v>2748</v>
      </c>
      <c r="G121" s="41"/>
    </row>
    <row r="122" spans="1:15" ht="48">
      <c r="A122" s="19"/>
      <c r="B122" s="58"/>
      <c r="C122" s="44" t="s">
        <v>2749</v>
      </c>
      <c r="D122" s="421">
        <v>2</v>
      </c>
      <c r="E122" s="23" t="s">
        <v>168</v>
      </c>
      <c r="F122" s="154" t="s">
        <v>2350</v>
      </c>
      <c r="G122" s="41"/>
    </row>
    <row r="123" spans="1:15" ht="96">
      <c r="A123" s="19"/>
      <c r="B123" s="58"/>
      <c r="C123" s="275" t="s">
        <v>2083</v>
      </c>
      <c r="D123" s="421">
        <v>2</v>
      </c>
      <c r="E123" s="23" t="s">
        <v>168</v>
      </c>
      <c r="F123" s="385" t="s">
        <v>2943</v>
      </c>
      <c r="G123" s="41"/>
    </row>
    <row r="124" spans="1:15" ht="64">
      <c r="A124" s="19"/>
      <c r="B124" s="58"/>
      <c r="C124" s="275" t="s">
        <v>2085</v>
      </c>
      <c r="D124" s="421">
        <v>2</v>
      </c>
      <c r="E124" s="276" t="s">
        <v>168</v>
      </c>
      <c r="F124" s="282" t="s">
        <v>2750</v>
      </c>
      <c r="G124" s="41"/>
    </row>
    <row r="125" spans="1:15" ht="49" thickBot="1">
      <c r="A125" s="19"/>
      <c r="B125" s="58"/>
      <c r="C125" s="277" t="s">
        <v>2087</v>
      </c>
      <c r="D125" s="421">
        <v>2</v>
      </c>
      <c r="E125" s="276" t="s">
        <v>168</v>
      </c>
      <c r="F125" s="386" t="s">
        <v>2960</v>
      </c>
      <c r="G125" s="41"/>
    </row>
    <row r="126" spans="1:15" ht="34">
      <c r="A126" s="19" t="s">
        <v>183</v>
      </c>
      <c r="B126" s="58" t="s">
        <v>184</v>
      </c>
      <c r="C126" s="233" t="s">
        <v>2695</v>
      </c>
      <c r="D126" s="421">
        <v>2</v>
      </c>
      <c r="E126" s="23" t="s">
        <v>168</v>
      </c>
      <c r="F126" s="85" t="s">
        <v>1712</v>
      </c>
      <c r="G126" s="41"/>
    </row>
    <row r="127" spans="1:15" ht="34" hidden="1">
      <c r="A127" s="36" t="s">
        <v>185</v>
      </c>
      <c r="B127" s="58" t="s">
        <v>186</v>
      </c>
      <c r="C127" s="34"/>
      <c r="D127" s="34"/>
      <c r="E127" s="35"/>
      <c r="F127" s="34"/>
      <c r="G127" s="34"/>
      <c r="H127" s="124"/>
      <c r="I127" s="124"/>
      <c r="J127" s="124"/>
      <c r="K127" s="1"/>
      <c r="L127" s="1"/>
      <c r="M127" s="1"/>
      <c r="N127" s="1"/>
      <c r="O127" s="1"/>
    </row>
    <row r="128" spans="1:15" ht="34" hidden="1">
      <c r="A128" s="36" t="s">
        <v>188</v>
      </c>
      <c r="B128" s="58" t="s">
        <v>189</v>
      </c>
      <c r="C128" s="24"/>
      <c r="D128" s="22"/>
      <c r="E128" s="35"/>
      <c r="F128" s="34"/>
      <c r="G128" s="22"/>
      <c r="H128" s="124"/>
      <c r="I128" s="124"/>
      <c r="J128" s="124"/>
      <c r="K128" s="1"/>
      <c r="L128" s="1"/>
      <c r="M128" s="1"/>
      <c r="N128" s="1"/>
      <c r="O128" s="1"/>
    </row>
    <row r="129" spans="1:15" ht="40.25" hidden="1" customHeight="1">
      <c r="A129" s="88" t="s">
        <v>191</v>
      </c>
      <c r="B129" s="719" t="s">
        <v>1468</v>
      </c>
      <c r="C129" s="720"/>
      <c r="D129" s="720"/>
      <c r="E129" s="720"/>
      <c r="F129" s="720"/>
      <c r="G129" s="721"/>
      <c r="H129" s="124"/>
      <c r="I129" s="124"/>
      <c r="J129" s="124"/>
      <c r="K129" s="1"/>
      <c r="L129" s="1"/>
      <c r="M129" s="1"/>
      <c r="N129" s="1"/>
      <c r="O129" s="1"/>
    </row>
    <row r="130" spans="1:15" ht="34" hidden="1">
      <c r="A130" s="36" t="s">
        <v>193</v>
      </c>
      <c r="B130" s="52" t="s">
        <v>194</v>
      </c>
      <c r="D130" s="34"/>
      <c r="E130" s="35"/>
      <c r="F130" s="34"/>
      <c r="G130" s="34"/>
      <c r="H130" s="124"/>
      <c r="I130" s="124"/>
      <c r="J130" s="124"/>
      <c r="K130" s="1"/>
      <c r="L130" s="1"/>
      <c r="M130" s="1"/>
      <c r="N130" s="1"/>
      <c r="O130" s="1"/>
    </row>
    <row r="131" spans="1:15" ht="51" hidden="1">
      <c r="A131" s="36" t="s">
        <v>197</v>
      </c>
      <c r="B131" s="52" t="s">
        <v>198</v>
      </c>
      <c r="C131" s="34"/>
      <c r="D131" s="34"/>
      <c r="E131" s="35"/>
      <c r="F131" s="34"/>
      <c r="G131" s="34"/>
      <c r="H131" s="124"/>
      <c r="I131" s="124"/>
      <c r="J131" s="124"/>
      <c r="K131" s="1"/>
      <c r="L131" s="1"/>
      <c r="M131" s="1"/>
      <c r="N131" s="1"/>
      <c r="O131" s="1"/>
    </row>
    <row r="132" spans="1:15" ht="34" hidden="1">
      <c r="A132" s="36" t="s">
        <v>199</v>
      </c>
      <c r="B132" s="50" t="s">
        <v>200</v>
      </c>
      <c r="C132" s="34"/>
      <c r="D132" s="34"/>
      <c r="E132" s="35"/>
      <c r="F132" s="34"/>
      <c r="G132" s="34"/>
      <c r="H132" s="124"/>
      <c r="I132" s="124"/>
      <c r="J132" s="124"/>
      <c r="K132" s="1"/>
      <c r="L132" s="1"/>
      <c r="M132" s="1"/>
      <c r="N132" s="1"/>
      <c r="O132" s="1"/>
    </row>
    <row r="133" spans="1:15" ht="34" hidden="1">
      <c r="A133" s="36" t="s">
        <v>204</v>
      </c>
      <c r="B133" s="49" t="s">
        <v>205</v>
      </c>
      <c r="C133" s="40"/>
      <c r="D133" s="34"/>
      <c r="E133" s="35"/>
      <c r="F133" s="34"/>
      <c r="G133" s="34"/>
      <c r="H133" s="124"/>
      <c r="I133" s="124"/>
      <c r="J133" s="124"/>
      <c r="K133" s="1"/>
      <c r="L133" s="1"/>
      <c r="M133" s="1"/>
      <c r="N133" s="1"/>
      <c r="O133" s="1"/>
    </row>
    <row r="134" spans="1:15" ht="34" hidden="1">
      <c r="A134" s="36" t="s">
        <v>206</v>
      </c>
      <c r="B134" s="51" t="s">
        <v>207</v>
      </c>
      <c r="C134" s="34"/>
      <c r="D134" s="34"/>
      <c r="E134" s="35"/>
      <c r="F134" s="34"/>
      <c r="G134" s="34"/>
      <c r="H134" s="124"/>
      <c r="I134" s="124"/>
      <c r="J134" s="124"/>
      <c r="K134" s="1"/>
      <c r="L134" s="1"/>
      <c r="M134" s="1"/>
      <c r="N134" s="1"/>
      <c r="O134" s="1"/>
    </row>
    <row r="135" spans="1:15" ht="40.25" customHeight="1">
      <c r="A135" s="46" t="s">
        <v>208</v>
      </c>
      <c r="B135" s="648" t="s">
        <v>209</v>
      </c>
      <c r="C135" s="664"/>
      <c r="D135" s="664"/>
      <c r="E135" s="664"/>
      <c r="F135" s="664"/>
      <c r="G135" s="666"/>
      <c r="H135" s="17">
        <f>SUM(D136:D139)</f>
        <v>6</v>
      </c>
      <c r="I135" s="17">
        <f>COUNT(D136:D139)*2</f>
        <v>6</v>
      </c>
    </row>
    <row r="136" spans="1:15" ht="48">
      <c r="A136" s="19" t="s">
        <v>210</v>
      </c>
      <c r="B136" s="52" t="s">
        <v>211</v>
      </c>
      <c r="C136" s="382" t="s">
        <v>2779</v>
      </c>
      <c r="D136" s="421">
        <v>2</v>
      </c>
      <c r="E136" s="35" t="s">
        <v>168</v>
      </c>
      <c r="F136" s="38" t="s">
        <v>2751</v>
      </c>
      <c r="G136" s="41"/>
    </row>
    <row r="137" spans="1:15" ht="96">
      <c r="A137" s="19" t="s">
        <v>214</v>
      </c>
      <c r="B137" s="52" t="s">
        <v>215</v>
      </c>
      <c r="C137" s="40" t="s">
        <v>1194</v>
      </c>
      <c r="D137" s="421">
        <v>2</v>
      </c>
      <c r="E137" s="35" t="s">
        <v>42</v>
      </c>
      <c r="F137" s="24" t="s">
        <v>2352</v>
      </c>
      <c r="G137" s="41"/>
    </row>
    <row r="138" spans="1:15" ht="48">
      <c r="A138" s="19" t="s">
        <v>216</v>
      </c>
      <c r="B138" s="52" t="s">
        <v>217</v>
      </c>
      <c r="C138" s="85" t="s">
        <v>218</v>
      </c>
      <c r="D138" s="421">
        <v>2</v>
      </c>
      <c r="E138" s="35" t="s">
        <v>1195</v>
      </c>
      <c r="F138" s="381" t="s">
        <v>2780</v>
      </c>
      <c r="G138" s="41"/>
    </row>
    <row r="139" spans="1:15" ht="51" hidden="1">
      <c r="A139" s="36" t="s">
        <v>220</v>
      </c>
      <c r="B139" s="49" t="s">
        <v>221</v>
      </c>
      <c r="C139" s="34"/>
      <c r="D139" s="34"/>
      <c r="E139" s="35"/>
      <c r="F139" s="34"/>
      <c r="G139" s="34"/>
      <c r="H139" s="124"/>
      <c r="I139" s="124"/>
      <c r="J139" s="124"/>
      <c r="K139" s="1"/>
      <c r="L139" s="1"/>
      <c r="M139" s="1"/>
      <c r="N139" s="1"/>
      <c r="O139" s="1"/>
    </row>
    <row r="140" spans="1:15" ht="40.25" customHeight="1">
      <c r="A140" s="46" t="s">
        <v>222</v>
      </c>
      <c r="B140" s="648" t="s">
        <v>223</v>
      </c>
      <c r="C140" s="664"/>
      <c r="D140" s="664"/>
      <c r="E140" s="664"/>
      <c r="F140" s="664"/>
      <c r="G140" s="666"/>
      <c r="H140" s="17">
        <f>SUM(D141:D145)</f>
        <v>8</v>
      </c>
      <c r="I140" s="17">
        <f>COUNT(D141:D145)*2</f>
        <v>8</v>
      </c>
    </row>
    <row r="141" spans="1:15" ht="48">
      <c r="A141" s="19" t="s">
        <v>224</v>
      </c>
      <c r="B141" s="52" t="s">
        <v>225</v>
      </c>
      <c r="C141" s="44" t="s">
        <v>2752</v>
      </c>
      <c r="D141" s="421">
        <v>2</v>
      </c>
      <c r="E141" s="35" t="s">
        <v>81</v>
      </c>
      <c r="F141" s="90" t="s">
        <v>3387</v>
      </c>
      <c r="G141" s="41"/>
    </row>
    <row r="142" spans="1:15" ht="64">
      <c r="A142" s="19" t="s">
        <v>226</v>
      </c>
      <c r="B142" s="52" t="s">
        <v>227</v>
      </c>
      <c r="C142" s="370" t="s">
        <v>3094</v>
      </c>
      <c r="D142" s="421">
        <v>2</v>
      </c>
      <c r="E142" s="35" t="s">
        <v>1195</v>
      </c>
      <c r="F142" s="383" t="s">
        <v>2781</v>
      </c>
      <c r="G142" s="22"/>
      <c r="H142" s="33"/>
    </row>
    <row r="143" spans="1:15" ht="17" hidden="1">
      <c r="A143" s="36" t="s">
        <v>229</v>
      </c>
      <c r="B143" s="52" t="s">
        <v>230</v>
      </c>
      <c r="C143" s="40"/>
      <c r="D143" s="34"/>
      <c r="E143" s="35"/>
      <c r="F143" s="34"/>
      <c r="G143" s="34"/>
      <c r="H143" s="124"/>
      <c r="I143" s="124"/>
      <c r="J143" s="124"/>
      <c r="K143" s="1"/>
      <c r="L143" s="1"/>
      <c r="M143" s="1"/>
      <c r="N143" s="1"/>
      <c r="O143" s="1"/>
    </row>
    <row r="144" spans="1:15" ht="48">
      <c r="A144" s="19" t="s">
        <v>231</v>
      </c>
      <c r="B144" s="52" t="s">
        <v>232</v>
      </c>
      <c r="C144" s="40" t="s">
        <v>1865</v>
      </c>
      <c r="D144" s="421">
        <v>2</v>
      </c>
      <c r="E144" s="35" t="s">
        <v>233</v>
      </c>
      <c r="F144" s="40" t="s">
        <v>2528</v>
      </c>
      <c r="G144" s="183"/>
    </row>
    <row r="145" spans="1:15" ht="64">
      <c r="A145" s="19" t="s">
        <v>235</v>
      </c>
      <c r="B145" s="106" t="s">
        <v>1469</v>
      </c>
      <c r="C145" s="165" t="s">
        <v>1196</v>
      </c>
      <c r="D145" s="421">
        <v>2</v>
      </c>
      <c r="E145" s="35" t="s">
        <v>168</v>
      </c>
      <c r="F145" s="24" t="s">
        <v>2530</v>
      </c>
      <c r="G145" s="41"/>
    </row>
    <row r="146" spans="1:15" ht="40.25" customHeight="1">
      <c r="A146" s="46" t="s">
        <v>237</v>
      </c>
      <c r="B146" s="648" t="s">
        <v>238</v>
      </c>
      <c r="C146" s="664"/>
      <c r="D146" s="664"/>
      <c r="E146" s="664"/>
      <c r="F146" s="664"/>
      <c r="G146" s="666"/>
      <c r="H146" s="17">
        <f>SUM(D147:D154)</f>
        <v>12</v>
      </c>
      <c r="I146" s="17">
        <f>COUNT(D147:D154)*2</f>
        <v>12</v>
      </c>
    </row>
    <row r="147" spans="1:15" ht="51">
      <c r="A147" s="19" t="s">
        <v>239</v>
      </c>
      <c r="B147" s="52" t="s">
        <v>240</v>
      </c>
      <c r="C147" s="59" t="s">
        <v>1713</v>
      </c>
      <c r="D147" s="422">
        <v>2</v>
      </c>
      <c r="E147" s="38" t="s">
        <v>241</v>
      </c>
      <c r="F147" s="38" t="s">
        <v>2355</v>
      </c>
      <c r="G147" s="41"/>
    </row>
    <row r="148" spans="1:15" ht="32">
      <c r="A148" s="19"/>
      <c r="B148" s="52"/>
      <c r="C148" s="26" t="s">
        <v>1200</v>
      </c>
      <c r="D148" s="422">
        <v>2</v>
      </c>
      <c r="E148" s="38" t="s">
        <v>241</v>
      </c>
      <c r="F148" s="47" t="s">
        <v>1470</v>
      </c>
      <c r="G148" s="41"/>
    </row>
    <row r="149" spans="1:15" ht="64">
      <c r="A149" s="19"/>
      <c r="B149" s="52"/>
      <c r="C149" s="40" t="s">
        <v>1471</v>
      </c>
      <c r="D149" s="422">
        <v>2</v>
      </c>
      <c r="E149" s="35" t="s">
        <v>241</v>
      </c>
      <c r="F149" s="24" t="s">
        <v>3095</v>
      </c>
      <c r="G149" s="41"/>
    </row>
    <row r="150" spans="1:15" ht="48">
      <c r="A150" s="19" t="s">
        <v>242</v>
      </c>
      <c r="B150" s="52" t="s">
        <v>243</v>
      </c>
      <c r="C150" s="38" t="s">
        <v>244</v>
      </c>
      <c r="D150" s="422">
        <v>2</v>
      </c>
      <c r="E150" s="35" t="s">
        <v>241</v>
      </c>
      <c r="F150" s="24" t="s">
        <v>2114</v>
      </c>
      <c r="G150" s="41"/>
    </row>
    <row r="151" spans="1:15" ht="34">
      <c r="A151" s="19" t="s">
        <v>245</v>
      </c>
      <c r="B151" s="49" t="s">
        <v>246</v>
      </c>
      <c r="C151" s="38" t="s">
        <v>247</v>
      </c>
      <c r="D151" s="422">
        <v>2</v>
      </c>
      <c r="E151" s="35" t="s">
        <v>241</v>
      </c>
      <c r="F151" s="24" t="s">
        <v>2115</v>
      </c>
      <c r="G151" s="41"/>
    </row>
    <row r="152" spans="1:15" ht="34" hidden="1">
      <c r="A152" s="36" t="s">
        <v>248</v>
      </c>
      <c r="B152" s="52" t="s">
        <v>249</v>
      </c>
      <c r="C152" s="24"/>
      <c r="D152" s="34"/>
      <c r="E152" s="35"/>
      <c r="F152" s="34"/>
      <c r="G152" s="34"/>
      <c r="H152" s="124"/>
      <c r="I152" s="124"/>
      <c r="J152" s="124"/>
      <c r="K152" s="1"/>
      <c r="L152" s="1"/>
      <c r="M152" s="1"/>
      <c r="N152" s="1"/>
      <c r="O152" s="1"/>
    </row>
    <row r="153" spans="1:15" ht="34">
      <c r="A153" s="19" t="s">
        <v>252</v>
      </c>
      <c r="B153" s="52" t="s">
        <v>253</v>
      </c>
      <c r="C153" s="24" t="s">
        <v>1472</v>
      </c>
      <c r="D153" s="422">
        <v>2</v>
      </c>
      <c r="E153" s="35" t="s">
        <v>251</v>
      </c>
      <c r="F153" s="34"/>
      <c r="G153" s="41"/>
    </row>
    <row r="154" spans="1:15" ht="34" hidden="1">
      <c r="A154" s="36" t="s">
        <v>255</v>
      </c>
      <c r="B154" s="54" t="s">
        <v>256</v>
      </c>
      <c r="C154" s="34"/>
      <c r="D154" s="34"/>
      <c r="E154" s="35"/>
      <c r="F154" s="34"/>
      <c r="G154" s="34"/>
      <c r="H154" s="124"/>
      <c r="I154" s="124"/>
      <c r="J154" s="124"/>
      <c r="K154" s="1"/>
      <c r="L154" s="1"/>
      <c r="M154" s="1"/>
      <c r="N154" s="1"/>
      <c r="O154" s="1"/>
    </row>
    <row r="155" spans="1:15" hidden="1">
      <c r="A155" s="36" t="s">
        <v>257</v>
      </c>
      <c r="B155" s="652" t="s">
        <v>258</v>
      </c>
      <c r="C155" s="649"/>
      <c r="D155" s="649"/>
      <c r="E155" s="649"/>
      <c r="F155" s="649"/>
      <c r="G155" s="649"/>
      <c r="H155" s="124"/>
      <c r="I155" s="124"/>
      <c r="J155" s="124"/>
      <c r="K155" s="1"/>
      <c r="L155" s="1"/>
      <c r="M155" s="1"/>
      <c r="N155" s="1"/>
      <c r="O155" s="1"/>
    </row>
    <row r="156" spans="1:15" ht="32" hidden="1">
      <c r="A156" s="36" t="s">
        <v>259</v>
      </c>
      <c r="B156" s="40" t="s">
        <v>260</v>
      </c>
      <c r="C156" s="354"/>
      <c r="D156" s="354"/>
      <c r="E156" s="354"/>
      <c r="F156" s="354"/>
      <c r="G156" s="354"/>
      <c r="H156" s="124"/>
      <c r="I156" s="124"/>
      <c r="J156" s="124"/>
      <c r="K156" s="1"/>
      <c r="L156" s="1"/>
      <c r="M156" s="1"/>
      <c r="N156" s="1"/>
      <c r="O156" s="1"/>
    </row>
    <row r="157" spans="1:15" ht="16" hidden="1">
      <c r="A157" s="36" t="s">
        <v>261</v>
      </c>
      <c r="B157" s="40" t="s">
        <v>262</v>
      </c>
      <c r="C157" s="354"/>
      <c r="D157" s="354"/>
      <c r="E157" s="354"/>
      <c r="F157" s="354"/>
      <c r="G157" s="354"/>
      <c r="H157" s="124"/>
      <c r="I157" s="124"/>
      <c r="J157" s="124"/>
      <c r="K157" s="1"/>
      <c r="L157" s="1"/>
      <c r="M157" s="1"/>
      <c r="N157" s="1"/>
      <c r="O157" s="1"/>
    </row>
    <row r="158" spans="1:15" ht="32" hidden="1">
      <c r="A158" s="36" t="s">
        <v>263</v>
      </c>
      <c r="B158" s="40" t="s">
        <v>264</v>
      </c>
      <c r="C158" s="354"/>
      <c r="D158" s="354"/>
      <c r="E158" s="354"/>
      <c r="F158" s="354"/>
      <c r="G158" s="354"/>
      <c r="H158" s="124"/>
      <c r="I158" s="124"/>
      <c r="J158" s="124"/>
      <c r="K158" s="1"/>
      <c r="L158" s="1"/>
      <c r="M158" s="1"/>
      <c r="N158" s="1"/>
      <c r="O158" s="1"/>
    </row>
    <row r="159" spans="1:15" ht="64" hidden="1">
      <c r="A159" s="36" t="s">
        <v>265</v>
      </c>
      <c r="B159" s="40" t="s">
        <v>266</v>
      </c>
      <c r="C159" s="354"/>
      <c r="D159" s="40"/>
      <c r="E159" s="354"/>
      <c r="F159" s="354"/>
      <c r="G159" s="354"/>
      <c r="H159" s="124"/>
      <c r="I159" s="124"/>
      <c r="J159" s="124"/>
      <c r="K159" s="1"/>
      <c r="L159" s="1"/>
      <c r="M159" s="1"/>
      <c r="N159" s="1"/>
      <c r="O159" s="1"/>
    </row>
    <row r="160" spans="1:15" ht="48" hidden="1">
      <c r="A160" s="36" t="s">
        <v>267</v>
      </c>
      <c r="B160" s="40" t="s">
        <v>268</v>
      </c>
      <c r="C160" s="354"/>
      <c r="D160" s="354"/>
      <c r="E160" s="354"/>
      <c r="F160" s="354"/>
      <c r="G160" s="354"/>
      <c r="H160" s="124"/>
      <c r="I160" s="124"/>
      <c r="J160" s="124"/>
      <c r="K160" s="1"/>
      <c r="L160" s="1"/>
      <c r="M160" s="1"/>
      <c r="N160" s="1"/>
      <c r="O160" s="1"/>
    </row>
    <row r="161" spans="1:15" ht="16" hidden="1">
      <c r="A161" s="36" t="s">
        <v>269</v>
      </c>
      <c r="B161" s="40" t="s">
        <v>270</v>
      </c>
      <c r="C161" s="354"/>
      <c r="D161" s="354"/>
      <c r="E161" s="354"/>
      <c r="F161" s="354"/>
      <c r="G161" s="354"/>
      <c r="H161" s="124"/>
      <c r="I161" s="124"/>
      <c r="J161" s="124"/>
      <c r="K161" s="1"/>
      <c r="L161" s="1"/>
      <c r="M161" s="1"/>
      <c r="N161" s="1"/>
      <c r="O161" s="1"/>
    </row>
    <row r="162" spans="1:15" ht="48" hidden="1">
      <c r="A162" s="36" t="s">
        <v>271</v>
      </c>
      <c r="B162" s="40" t="s">
        <v>1834</v>
      </c>
      <c r="D162" s="354"/>
      <c r="E162" s="354"/>
      <c r="F162" s="354"/>
      <c r="G162" s="354"/>
      <c r="H162" s="124"/>
      <c r="I162" s="124"/>
      <c r="J162" s="124"/>
      <c r="K162" s="1"/>
      <c r="L162" s="1"/>
      <c r="M162" s="1"/>
      <c r="N162" s="1"/>
      <c r="O162" s="1"/>
    </row>
    <row r="163" spans="1:15" ht="48" hidden="1">
      <c r="A163" s="36" t="s">
        <v>273</v>
      </c>
      <c r="B163" s="40" t="s">
        <v>274</v>
      </c>
      <c r="D163" s="354"/>
      <c r="E163" s="354"/>
      <c r="F163" s="354"/>
      <c r="G163" s="354"/>
      <c r="H163" s="124"/>
      <c r="I163" s="124"/>
      <c r="J163" s="124"/>
      <c r="K163" s="1"/>
      <c r="L163" s="1"/>
      <c r="M163" s="1"/>
      <c r="N163" s="1"/>
      <c r="O163" s="1"/>
    </row>
    <row r="164" spans="1:15" ht="32" hidden="1">
      <c r="A164" s="36" t="s">
        <v>275</v>
      </c>
      <c r="B164" s="40" t="s">
        <v>276</v>
      </c>
      <c r="C164" s="354"/>
      <c r="D164" s="354"/>
      <c r="E164" s="354"/>
      <c r="F164" s="354"/>
      <c r="G164" s="354"/>
      <c r="H164" s="124"/>
      <c r="I164" s="124"/>
      <c r="J164" s="124"/>
      <c r="K164" s="1"/>
      <c r="L164" s="1"/>
      <c r="M164" s="1"/>
      <c r="N164" s="1"/>
      <c r="O164" s="1"/>
    </row>
    <row r="165" spans="1:15" ht="48" hidden="1">
      <c r="A165" s="36" t="s">
        <v>277</v>
      </c>
      <c r="B165" s="40" t="s">
        <v>278</v>
      </c>
      <c r="C165" s="354"/>
      <c r="D165" s="354"/>
      <c r="E165" s="354"/>
      <c r="F165" s="354"/>
      <c r="G165" s="354"/>
      <c r="H165" s="124"/>
      <c r="I165" s="124"/>
      <c r="J165" s="124"/>
      <c r="K165" s="1"/>
      <c r="L165" s="1"/>
      <c r="M165" s="1"/>
      <c r="N165" s="1"/>
      <c r="O165" s="1"/>
    </row>
    <row r="166" spans="1:15" ht="32" hidden="1">
      <c r="A166" s="36" t="s">
        <v>279</v>
      </c>
      <c r="B166" s="40" t="s">
        <v>280</v>
      </c>
      <c r="C166" s="354"/>
      <c r="D166" s="354"/>
      <c r="E166" s="354"/>
      <c r="F166" s="354"/>
      <c r="G166" s="354"/>
      <c r="H166" s="124"/>
      <c r="I166" s="124"/>
      <c r="J166" s="124"/>
      <c r="K166" s="1"/>
      <c r="L166" s="1"/>
      <c r="M166" s="1"/>
      <c r="N166" s="1"/>
      <c r="O166" s="1"/>
    </row>
    <row r="167" spans="1:15" ht="19">
      <c r="A167" s="157"/>
      <c r="B167" s="710" t="s">
        <v>281</v>
      </c>
      <c r="C167" s="710"/>
      <c r="D167" s="711"/>
      <c r="E167" s="710"/>
      <c r="F167" s="710"/>
      <c r="G167" s="712"/>
      <c r="H167" s="17">
        <f>H168+H189+H198+H203+H209+H219+H229</f>
        <v>126</v>
      </c>
      <c r="I167" s="17">
        <f>I168+I189+I198+I203+I209+I219+I229</f>
        <v>126</v>
      </c>
    </row>
    <row r="168" spans="1:15" ht="40.25" customHeight="1">
      <c r="A168" s="18" t="s">
        <v>282</v>
      </c>
      <c r="B168" s="705" t="s">
        <v>283</v>
      </c>
      <c r="C168" s="673"/>
      <c r="D168" s="672"/>
      <c r="E168" s="673"/>
      <c r="F168" s="673"/>
      <c r="G168" s="706"/>
      <c r="H168" s="17">
        <f>SUM(D169:D188)</f>
        <v>40</v>
      </c>
      <c r="I168" s="17">
        <f>COUNT(D169:D188)*2</f>
        <v>40</v>
      </c>
    </row>
    <row r="169" spans="1:15" ht="125.25" customHeight="1">
      <c r="A169" s="19" t="s">
        <v>284</v>
      </c>
      <c r="B169" s="37" t="s">
        <v>285</v>
      </c>
      <c r="C169" s="24" t="s">
        <v>1715</v>
      </c>
      <c r="D169" s="421">
        <v>2</v>
      </c>
      <c r="E169" s="35" t="s">
        <v>168</v>
      </c>
      <c r="F169" s="24" t="s">
        <v>2914</v>
      </c>
      <c r="G169" s="99"/>
    </row>
    <row r="170" spans="1:15" ht="16">
      <c r="A170" s="19"/>
      <c r="B170" s="37"/>
      <c r="C170" s="26" t="s">
        <v>2753</v>
      </c>
      <c r="D170" s="421">
        <v>2</v>
      </c>
      <c r="E170" s="35" t="s">
        <v>168</v>
      </c>
      <c r="F170" s="24" t="s">
        <v>2754</v>
      </c>
      <c r="G170" s="99"/>
    </row>
    <row r="171" spans="1:15" ht="48">
      <c r="A171" s="19" t="s">
        <v>287</v>
      </c>
      <c r="B171" s="54" t="s">
        <v>288</v>
      </c>
      <c r="C171" s="67" t="s">
        <v>1473</v>
      </c>
      <c r="D171" s="421">
        <v>2</v>
      </c>
      <c r="E171" s="363" t="s">
        <v>168</v>
      </c>
      <c r="F171" s="40" t="s">
        <v>2915</v>
      </c>
      <c r="G171" s="41"/>
    </row>
    <row r="172" spans="1:15" ht="32">
      <c r="A172" s="19"/>
      <c r="B172" s="54"/>
      <c r="C172" s="371" t="s">
        <v>3096</v>
      </c>
      <c r="D172" s="421">
        <v>2</v>
      </c>
      <c r="E172" s="35" t="s">
        <v>168</v>
      </c>
      <c r="F172" s="67" t="s">
        <v>1866</v>
      </c>
      <c r="G172" s="41"/>
    </row>
    <row r="173" spans="1:15" ht="34">
      <c r="A173" s="19" t="s">
        <v>291</v>
      </c>
      <c r="B173" s="37" t="s">
        <v>292</v>
      </c>
      <c r="C173" s="47" t="s">
        <v>1799</v>
      </c>
      <c r="D173" s="421">
        <v>2</v>
      </c>
      <c r="E173" s="23" t="s">
        <v>168</v>
      </c>
      <c r="F173" s="40" t="s">
        <v>1800</v>
      </c>
      <c r="G173" s="41"/>
    </row>
    <row r="174" spans="1:15" ht="32">
      <c r="A174" s="19"/>
      <c r="B174" s="37"/>
      <c r="C174" s="47" t="s">
        <v>2755</v>
      </c>
      <c r="D174" s="421">
        <v>2</v>
      </c>
      <c r="E174" s="23" t="s">
        <v>168</v>
      </c>
      <c r="F174" s="40" t="s">
        <v>3388</v>
      </c>
      <c r="G174" s="41"/>
    </row>
    <row r="175" spans="1:15" ht="32">
      <c r="A175" s="19"/>
      <c r="B175" s="37"/>
      <c r="C175" s="115" t="s">
        <v>2756</v>
      </c>
      <c r="D175" s="421">
        <v>2</v>
      </c>
      <c r="E175" s="23" t="s">
        <v>168</v>
      </c>
      <c r="F175" s="24" t="s">
        <v>2757</v>
      </c>
      <c r="G175" s="193"/>
      <c r="H175" s="33"/>
    </row>
    <row r="176" spans="1:15" ht="32">
      <c r="A176" s="19"/>
      <c r="B176" s="37"/>
      <c r="C176" s="47" t="s">
        <v>1613</v>
      </c>
      <c r="D176" s="421">
        <v>2</v>
      </c>
      <c r="E176" s="23" t="s">
        <v>168</v>
      </c>
      <c r="F176" s="34" t="s">
        <v>2356</v>
      </c>
      <c r="G176" s="41"/>
    </row>
    <row r="177" spans="1:15" ht="32">
      <c r="A177" s="19"/>
      <c r="B177" s="37"/>
      <c r="C177" s="115" t="s">
        <v>2916</v>
      </c>
      <c r="D177" s="421">
        <v>2</v>
      </c>
      <c r="E177" s="34" t="s">
        <v>168</v>
      </c>
      <c r="F177" s="24" t="s">
        <v>2917</v>
      </c>
      <c r="G177" s="41"/>
    </row>
    <row r="178" spans="1:15" ht="48">
      <c r="A178" s="19"/>
      <c r="B178" s="37"/>
      <c r="C178" s="47" t="s">
        <v>2758</v>
      </c>
      <c r="D178" s="421">
        <v>2</v>
      </c>
      <c r="E178" s="23" t="s">
        <v>168</v>
      </c>
      <c r="F178" s="40" t="s">
        <v>1476</v>
      </c>
      <c r="G178" s="99"/>
    </row>
    <row r="179" spans="1:15" ht="48">
      <c r="A179" s="19"/>
      <c r="B179" s="37"/>
      <c r="C179" s="24" t="s">
        <v>2759</v>
      </c>
      <c r="D179" s="421">
        <v>2</v>
      </c>
      <c r="E179" s="34" t="s">
        <v>168</v>
      </c>
      <c r="F179" s="24" t="s">
        <v>2760</v>
      </c>
      <c r="G179" s="41"/>
    </row>
    <row r="180" spans="1:15" ht="32">
      <c r="A180" s="19"/>
      <c r="B180" s="37"/>
      <c r="C180" s="26" t="s">
        <v>2761</v>
      </c>
      <c r="D180" s="421">
        <v>2</v>
      </c>
      <c r="E180" s="34" t="s">
        <v>168</v>
      </c>
      <c r="F180" s="24" t="s">
        <v>2918</v>
      </c>
      <c r="G180" s="41"/>
    </row>
    <row r="181" spans="1:15" ht="32">
      <c r="A181" s="19"/>
      <c r="B181" s="40"/>
      <c r="C181" s="47" t="s">
        <v>1475</v>
      </c>
      <c r="D181" s="421">
        <v>2</v>
      </c>
      <c r="E181" s="23" t="s">
        <v>168</v>
      </c>
      <c r="F181" s="40" t="s">
        <v>2762</v>
      </c>
      <c r="G181" s="41"/>
    </row>
    <row r="182" spans="1:15" ht="16">
      <c r="A182" s="19"/>
      <c r="B182" s="40"/>
      <c r="C182" s="1" t="s">
        <v>2357</v>
      </c>
      <c r="D182" s="421">
        <v>2</v>
      </c>
      <c r="E182" s="364" t="s">
        <v>168</v>
      </c>
      <c r="F182" s="245" t="s">
        <v>1477</v>
      </c>
      <c r="G182" s="41"/>
    </row>
    <row r="183" spans="1:15" ht="34">
      <c r="A183" s="19" t="s">
        <v>297</v>
      </c>
      <c r="B183" s="37" t="s">
        <v>298</v>
      </c>
      <c r="C183" s="382" t="s">
        <v>2782</v>
      </c>
      <c r="D183" s="421">
        <v>2</v>
      </c>
      <c r="E183" s="23" t="s">
        <v>168</v>
      </c>
      <c r="F183" s="34"/>
      <c r="G183" s="41"/>
    </row>
    <row r="184" spans="1:15" ht="32">
      <c r="A184" s="19"/>
      <c r="B184" s="37"/>
      <c r="C184" s="165" t="s">
        <v>1820</v>
      </c>
      <c r="D184" s="421">
        <v>2</v>
      </c>
      <c r="E184" s="23" t="s">
        <v>168</v>
      </c>
      <c r="F184" s="38" t="s">
        <v>2920</v>
      </c>
      <c r="G184" s="41"/>
    </row>
    <row r="185" spans="1:15" ht="34">
      <c r="A185" s="19" t="s">
        <v>300</v>
      </c>
      <c r="B185" s="37" t="s">
        <v>301</v>
      </c>
      <c r="C185" s="67" t="s">
        <v>302</v>
      </c>
      <c r="D185" s="421">
        <v>2</v>
      </c>
      <c r="E185" s="23" t="s">
        <v>168</v>
      </c>
      <c r="F185" s="34"/>
      <c r="G185" s="41"/>
    </row>
    <row r="186" spans="1:15" ht="32">
      <c r="A186" s="19" t="s">
        <v>303</v>
      </c>
      <c r="B186" s="37" t="s">
        <v>304</v>
      </c>
      <c r="C186" s="40" t="s">
        <v>1478</v>
      </c>
      <c r="D186" s="421">
        <v>2</v>
      </c>
      <c r="E186" s="23" t="s">
        <v>168</v>
      </c>
      <c r="F186" s="40"/>
      <c r="G186" s="183"/>
    </row>
    <row r="187" spans="1:15" ht="51">
      <c r="A187" s="19" t="s">
        <v>305</v>
      </c>
      <c r="B187" s="37" t="s">
        <v>306</v>
      </c>
      <c r="C187" s="40" t="s">
        <v>2359</v>
      </c>
      <c r="D187" s="421">
        <v>2</v>
      </c>
      <c r="E187" s="23" t="s">
        <v>168</v>
      </c>
      <c r="F187" s="67" t="s">
        <v>1479</v>
      </c>
      <c r="G187" s="22"/>
    </row>
    <row r="188" spans="1:15" ht="57" customHeight="1">
      <c r="A188" s="19"/>
      <c r="B188" s="70"/>
      <c r="C188" s="40" t="s">
        <v>1208</v>
      </c>
      <c r="D188" s="421">
        <v>2</v>
      </c>
      <c r="E188" s="23" t="s">
        <v>168</v>
      </c>
      <c r="F188" s="40" t="s">
        <v>1209</v>
      </c>
      <c r="G188" s="41"/>
    </row>
    <row r="189" spans="1:15" ht="40.25" customHeight="1">
      <c r="A189" s="18" t="s">
        <v>308</v>
      </c>
      <c r="B189" s="703" t="s">
        <v>1480</v>
      </c>
      <c r="C189" s="665"/>
      <c r="D189" s="664"/>
      <c r="E189" s="665"/>
      <c r="F189" s="665"/>
      <c r="G189" s="704"/>
      <c r="H189" s="17">
        <f>SUM(D190:D197)</f>
        <v>14</v>
      </c>
      <c r="I189" s="17">
        <f>COUNT(D190:D197)*2</f>
        <v>14</v>
      </c>
    </row>
    <row r="190" spans="1:15" ht="48">
      <c r="A190" s="19" t="s">
        <v>310</v>
      </c>
      <c r="B190" s="54" t="s">
        <v>311</v>
      </c>
      <c r="C190" s="38" t="s">
        <v>312</v>
      </c>
      <c r="D190" s="423">
        <v>2</v>
      </c>
      <c r="E190" s="35" t="s">
        <v>168</v>
      </c>
      <c r="F190" s="38" t="s">
        <v>2797</v>
      </c>
      <c r="G190" s="41"/>
    </row>
    <row r="191" spans="1:15" ht="34" hidden="1">
      <c r="A191" s="36" t="s">
        <v>313</v>
      </c>
      <c r="B191" s="58" t="s">
        <v>314</v>
      </c>
      <c r="C191" s="34"/>
      <c r="D191" s="34"/>
      <c r="E191" s="35"/>
      <c r="F191" s="34"/>
      <c r="G191" s="34"/>
      <c r="H191" s="124"/>
      <c r="I191" s="124"/>
      <c r="J191" s="124"/>
      <c r="K191" s="1"/>
      <c r="L191" s="1"/>
      <c r="M191" s="1"/>
      <c r="N191" s="1"/>
      <c r="O191" s="1"/>
    </row>
    <row r="192" spans="1:15" ht="32">
      <c r="A192" s="19" t="s">
        <v>315</v>
      </c>
      <c r="B192" s="58" t="s">
        <v>316</v>
      </c>
      <c r="C192" s="47" t="s">
        <v>1481</v>
      </c>
      <c r="D192" s="423">
        <v>2</v>
      </c>
      <c r="E192" s="35" t="s">
        <v>168</v>
      </c>
      <c r="F192" s="40" t="s">
        <v>1482</v>
      </c>
      <c r="G192" s="41"/>
    </row>
    <row r="193" spans="1:15" ht="48">
      <c r="A193" s="19"/>
      <c r="B193" s="184"/>
      <c r="C193" s="154" t="s">
        <v>1483</v>
      </c>
      <c r="D193" s="423">
        <v>2</v>
      </c>
      <c r="E193" s="35" t="s">
        <v>339</v>
      </c>
      <c r="F193" s="40" t="s">
        <v>1484</v>
      </c>
      <c r="G193" s="41"/>
    </row>
    <row r="194" spans="1:15" ht="48">
      <c r="A194" s="19"/>
      <c r="B194" s="184"/>
      <c r="C194" s="40" t="s">
        <v>1485</v>
      </c>
      <c r="D194" s="423">
        <v>2</v>
      </c>
      <c r="E194" s="35" t="s">
        <v>339</v>
      </c>
      <c r="F194" s="40" t="s">
        <v>3389</v>
      </c>
      <c r="G194" s="183"/>
    </row>
    <row r="195" spans="1:15" ht="96">
      <c r="A195" s="19"/>
      <c r="B195" s="184"/>
      <c r="C195" s="40" t="s">
        <v>1486</v>
      </c>
      <c r="D195" s="423">
        <v>2</v>
      </c>
      <c r="E195" s="35" t="s">
        <v>339</v>
      </c>
      <c r="F195" s="77" t="s">
        <v>2921</v>
      </c>
      <c r="G195" s="183"/>
    </row>
    <row r="196" spans="1:15" ht="34">
      <c r="A196" s="19" t="s">
        <v>318</v>
      </c>
      <c r="B196" s="153" t="s">
        <v>319</v>
      </c>
      <c r="C196" s="67" t="s">
        <v>1487</v>
      </c>
      <c r="D196" s="423">
        <v>2</v>
      </c>
      <c r="E196" s="23" t="s">
        <v>168</v>
      </c>
      <c r="F196" s="67" t="s">
        <v>1716</v>
      </c>
      <c r="G196" s="41"/>
    </row>
    <row r="197" spans="1:15" ht="32">
      <c r="A197" s="19"/>
      <c r="B197" s="66"/>
      <c r="C197" s="67" t="s">
        <v>1488</v>
      </c>
      <c r="D197" s="423">
        <v>2</v>
      </c>
      <c r="E197" s="23" t="s">
        <v>168</v>
      </c>
      <c r="F197" s="354"/>
      <c r="G197" s="41"/>
    </row>
    <row r="198" spans="1:15" ht="40.25" customHeight="1">
      <c r="A198" s="18" t="s">
        <v>321</v>
      </c>
      <c r="B198" s="703" t="s">
        <v>1489</v>
      </c>
      <c r="C198" s="665"/>
      <c r="D198" s="664"/>
      <c r="E198" s="665"/>
      <c r="F198" s="665"/>
      <c r="G198" s="704"/>
      <c r="H198" s="17">
        <f>SUM(D199:D202)</f>
        <v>8</v>
      </c>
      <c r="I198" s="17">
        <f>COUNT(D199:D202)*2</f>
        <v>8</v>
      </c>
    </row>
    <row r="199" spans="1:15" ht="106.5" customHeight="1">
      <c r="A199" s="19" t="s">
        <v>323</v>
      </c>
      <c r="B199" s="54" t="s">
        <v>324</v>
      </c>
      <c r="C199" s="154" t="s">
        <v>1490</v>
      </c>
      <c r="D199" s="422">
        <v>2</v>
      </c>
      <c r="E199" s="38" t="s">
        <v>326</v>
      </c>
      <c r="F199" s="38" t="s">
        <v>2360</v>
      </c>
      <c r="G199" s="41"/>
    </row>
    <row r="200" spans="1:15" ht="68.25" customHeight="1">
      <c r="A200" s="19" t="s">
        <v>327</v>
      </c>
      <c r="B200" s="155" t="s">
        <v>328</v>
      </c>
      <c r="C200" s="154" t="s">
        <v>2922</v>
      </c>
      <c r="D200" s="422">
        <v>2</v>
      </c>
      <c r="E200" s="38" t="s">
        <v>168</v>
      </c>
      <c r="F200" s="24" t="s">
        <v>330</v>
      </c>
      <c r="G200" s="41"/>
    </row>
    <row r="201" spans="1:15" ht="74.25" customHeight="1">
      <c r="A201" s="19"/>
      <c r="B201" s="155"/>
      <c r="C201" s="154" t="s">
        <v>1491</v>
      </c>
      <c r="D201" s="422">
        <v>2</v>
      </c>
      <c r="E201" s="35" t="s">
        <v>168</v>
      </c>
      <c r="F201" s="154" t="s">
        <v>1492</v>
      </c>
      <c r="G201" s="41"/>
    </row>
    <row r="202" spans="1:15" ht="51">
      <c r="A202" s="19" t="s">
        <v>331</v>
      </c>
      <c r="B202" s="54" t="s">
        <v>332</v>
      </c>
      <c r="C202" s="85" t="s">
        <v>333</v>
      </c>
      <c r="D202" s="422">
        <v>2</v>
      </c>
      <c r="E202" s="35" t="s">
        <v>81</v>
      </c>
      <c r="F202" s="38" t="s">
        <v>2361</v>
      </c>
      <c r="G202" s="41"/>
    </row>
    <row r="203" spans="1:15" ht="40.25" customHeight="1">
      <c r="A203" s="18" t="s">
        <v>335</v>
      </c>
      <c r="B203" s="703" t="s">
        <v>336</v>
      </c>
      <c r="C203" s="665"/>
      <c r="D203" s="664"/>
      <c r="E203" s="665"/>
      <c r="F203" s="665"/>
      <c r="G203" s="704"/>
      <c r="H203" s="17">
        <f>SUM(D204:D208)</f>
        <v>8</v>
      </c>
      <c r="I203" s="17">
        <f>COUNT(D204:D208)*2</f>
        <v>8</v>
      </c>
    </row>
    <row r="204" spans="1:15" ht="34">
      <c r="A204" s="19" t="s">
        <v>337</v>
      </c>
      <c r="B204" s="37" t="s">
        <v>338</v>
      </c>
      <c r="C204" s="40" t="s">
        <v>1493</v>
      </c>
      <c r="D204" s="421">
        <v>2</v>
      </c>
      <c r="E204" s="23" t="s">
        <v>339</v>
      </c>
      <c r="F204" s="24" t="s">
        <v>1494</v>
      </c>
      <c r="G204" s="183"/>
    </row>
    <row r="205" spans="1:15" ht="34" hidden="1">
      <c r="A205" s="36" t="s">
        <v>340</v>
      </c>
      <c r="B205" s="37" t="s">
        <v>341</v>
      </c>
      <c r="C205" s="40"/>
      <c r="D205" s="22"/>
      <c r="E205" s="35"/>
      <c r="F205" s="34"/>
      <c r="G205" s="41"/>
      <c r="H205" s="124"/>
      <c r="I205" s="124"/>
      <c r="J205" s="124"/>
      <c r="K205" s="1"/>
      <c r="L205" s="1"/>
      <c r="M205" s="1"/>
      <c r="N205" s="1"/>
      <c r="O205" s="1"/>
    </row>
    <row r="206" spans="1:15" ht="34">
      <c r="A206" s="19" t="s">
        <v>342</v>
      </c>
      <c r="B206" s="37" t="s">
        <v>343</v>
      </c>
      <c r="C206" s="40" t="s">
        <v>1495</v>
      </c>
      <c r="D206" s="421">
        <v>2</v>
      </c>
      <c r="E206" s="35" t="s">
        <v>345</v>
      </c>
      <c r="F206" s="34" t="s">
        <v>1496</v>
      </c>
      <c r="G206" s="41"/>
    </row>
    <row r="207" spans="1:15" ht="48">
      <c r="A207" s="19" t="s">
        <v>346</v>
      </c>
      <c r="B207" s="37" t="s">
        <v>347</v>
      </c>
      <c r="C207" s="24" t="s">
        <v>1497</v>
      </c>
      <c r="D207" s="421">
        <v>2</v>
      </c>
      <c r="E207" s="35" t="s">
        <v>326</v>
      </c>
      <c r="F207" s="38" t="s">
        <v>3390</v>
      </c>
      <c r="G207" s="183"/>
    </row>
    <row r="208" spans="1:15" ht="47.25" customHeight="1">
      <c r="A208" s="19" t="s">
        <v>349</v>
      </c>
      <c r="B208" s="37" t="s">
        <v>350</v>
      </c>
      <c r="C208" s="40" t="s">
        <v>1498</v>
      </c>
      <c r="D208" s="421">
        <v>2</v>
      </c>
      <c r="E208" s="35" t="s">
        <v>81</v>
      </c>
      <c r="F208" s="24" t="s">
        <v>1499</v>
      </c>
      <c r="G208" s="41"/>
    </row>
    <row r="209" spans="1:15" ht="40.25" customHeight="1">
      <c r="A209" s="185" t="s">
        <v>352</v>
      </c>
      <c r="B209" s="707" t="s">
        <v>353</v>
      </c>
      <c r="C209" s="708"/>
      <c r="D209" s="699"/>
      <c r="E209" s="708"/>
      <c r="F209" s="708"/>
      <c r="G209" s="709"/>
      <c r="H209" s="17">
        <f>SUM(D210:D218)</f>
        <v>18</v>
      </c>
      <c r="I209" s="17">
        <f>COUNT(D210:D218)*2</f>
        <v>18</v>
      </c>
    </row>
    <row r="210" spans="1:15" ht="34">
      <c r="A210" s="19" t="s">
        <v>354</v>
      </c>
      <c r="B210" s="37" t="s">
        <v>355</v>
      </c>
      <c r="C210" s="40" t="s">
        <v>1500</v>
      </c>
      <c r="D210" s="421">
        <v>2</v>
      </c>
      <c r="E210" s="35" t="s">
        <v>357</v>
      </c>
      <c r="F210" s="40" t="s">
        <v>2923</v>
      </c>
      <c r="G210" s="41"/>
    </row>
    <row r="211" spans="1:15" ht="16">
      <c r="A211" s="19"/>
      <c r="B211" s="37"/>
      <c r="C211" s="40" t="s">
        <v>1816</v>
      </c>
      <c r="D211" s="421">
        <v>2</v>
      </c>
      <c r="E211" s="35" t="s">
        <v>168</v>
      </c>
      <c r="F211" s="40" t="s">
        <v>1817</v>
      </c>
      <c r="G211" s="41"/>
    </row>
    <row r="212" spans="1:15" ht="16">
      <c r="A212" s="19"/>
      <c r="B212" s="37"/>
      <c r="C212" s="40" t="s">
        <v>1501</v>
      </c>
      <c r="D212" s="421">
        <v>2</v>
      </c>
      <c r="E212" s="35" t="s">
        <v>357</v>
      </c>
      <c r="F212" s="40" t="s">
        <v>1502</v>
      </c>
      <c r="G212" s="41"/>
    </row>
    <row r="213" spans="1:15" ht="80">
      <c r="A213" s="19"/>
      <c r="B213" s="37"/>
      <c r="C213" s="40" t="s">
        <v>2924</v>
      </c>
      <c r="D213" s="421">
        <v>2</v>
      </c>
      <c r="E213" s="35" t="s">
        <v>357</v>
      </c>
      <c r="F213" s="40" t="s">
        <v>1814</v>
      </c>
      <c r="G213" s="41"/>
    </row>
    <row r="214" spans="1:15" ht="16">
      <c r="A214" s="19"/>
      <c r="B214" s="37"/>
      <c r="C214" s="40" t="s">
        <v>1815</v>
      </c>
      <c r="D214" s="421">
        <v>2</v>
      </c>
      <c r="E214" s="35" t="s">
        <v>339</v>
      </c>
      <c r="F214" s="40" t="s">
        <v>2925</v>
      </c>
      <c r="G214" s="41"/>
    </row>
    <row r="215" spans="1:15" ht="48">
      <c r="A215" s="19" t="s">
        <v>360</v>
      </c>
      <c r="B215" s="37" t="s">
        <v>361</v>
      </c>
      <c r="C215" s="40" t="s">
        <v>2926</v>
      </c>
      <c r="D215" s="421">
        <v>2</v>
      </c>
      <c r="E215" s="35" t="s">
        <v>357</v>
      </c>
      <c r="F215" s="40" t="s">
        <v>2927</v>
      </c>
      <c r="G215" s="41"/>
    </row>
    <row r="216" spans="1:15" ht="48">
      <c r="A216" s="19"/>
      <c r="B216" s="37"/>
      <c r="C216" s="40" t="s">
        <v>1503</v>
      </c>
      <c r="D216" s="421">
        <v>2</v>
      </c>
      <c r="E216" s="35" t="s">
        <v>357</v>
      </c>
      <c r="F216" s="40" t="s">
        <v>2928</v>
      </c>
      <c r="G216" s="41"/>
    </row>
    <row r="217" spans="1:15" ht="32">
      <c r="A217" s="19"/>
      <c r="B217" s="37"/>
      <c r="C217" s="67" t="s">
        <v>2929</v>
      </c>
      <c r="D217" s="421">
        <v>2</v>
      </c>
      <c r="E217" s="79" t="s">
        <v>357</v>
      </c>
      <c r="F217" s="67" t="s">
        <v>2362</v>
      </c>
      <c r="G217" s="41"/>
    </row>
    <row r="218" spans="1:15" ht="96">
      <c r="A218" s="19" t="s">
        <v>363</v>
      </c>
      <c r="B218" s="58" t="s">
        <v>364</v>
      </c>
      <c r="C218" s="24" t="s">
        <v>1222</v>
      </c>
      <c r="D218" s="421">
        <v>2</v>
      </c>
      <c r="E218" s="35" t="s">
        <v>357</v>
      </c>
      <c r="F218" s="24" t="s">
        <v>1818</v>
      </c>
      <c r="G218" s="295"/>
    </row>
    <row r="219" spans="1:15" ht="40.25" customHeight="1">
      <c r="A219" s="18" t="s">
        <v>365</v>
      </c>
      <c r="B219" s="703" t="s">
        <v>2930</v>
      </c>
      <c r="C219" s="665"/>
      <c r="D219" s="664"/>
      <c r="E219" s="665"/>
      <c r="F219" s="665"/>
      <c r="G219" s="704"/>
      <c r="H219" s="17">
        <f>SUM(D220:D228)</f>
        <v>16</v>
      </c>
      <c r="I219" s="17">
        <f>COUNT(D220:D228)*2</f>
        <v>16</v>
      </c>
    </row>
    <row r="220" spans="1:15" ht="64">
      <c r="A220" s="19" t="s">
        <v>367</v>
      </c>
      <c r="B220" s="37" t="s">
        <v>368</v>
      </c>
      <c r="C220" s="20" t="s">
        <v>369</v>
      </c>
      <c r="D220" s="421">
        <v>2</v>
      </c>
      <c r="E220" s="23" t="s">
        <v>168</v>
      </c>
      <c r="F220" s="44" t="s">
        <v>3477</v>
      </c>
      <c r="G220" s="41"/>
    </row>
    <row r="221" spans="1:15" ht="34" hidden="1">
      <c r="A221" s="36" t="s">
        <v>370</v>
      </c>
      <c r="B221" s="37" t="s">
        <v>371</v>
      </c>
      <c r="C221" s="34"/>
      <c r="D221" s="34"/>
      <c r="E221" s="35"/>
      <c r="F221" s="34"/>
      <c r="G221" s="34"/>
      <c r="H221" s="124"/>
      <c r="I221" s="124"/>
      <c r="J221" s="124"/>
      <c r="K221" s="1"/>
      <c r="L221" s="1"/>
      <c r="M221" s="1"/>
      <c r="N221" s="1"/>
      <c r="O221" s="1"/>
    </row>
    <row r="222" spans="1:15" ht="64">
      <c r="A222" s="19" t="s">
        <v>375</v>
      </c>
      <c r="B222" s="37" t="s">
        <v>376</v>
      </c>
      <c r="C222" s="156" t="s">
        <v>1504</v>
      </c>
      <c r="D222" s="421">
        <v>2</v>
      </c>
      <c r="E222" s="23" t="s">
        <v>382</v>
      </c>
      <c r="F222" s="40" t="s">
        <v>2363</v>
      </c>
      <c r="G222" s="183"/>
    </row>
    <row r="223" spans="1:15" ht="102.75" customHeight="1">
      <c r="A223" s="19" t="s">
        <v>377</v>
      </c>
      <c r="B223" s="37" t="s">
        <v>378</v>
      </c>
      <c r="C223" s="83" t="s">
        <v>2559</v>
      </c>
      <c r="D223" s="421">
        <v>2</v>
      </c>
      <c r="E223" s="23" t="s">
        <v>382</v>
      </c>
      <c r="F223" s="40" t="s">
        <v>2931</v>
      </c>
      <c r="G223" s="183"/>
    </row>
    <row r="224" spans="1:15" ht="53.25" customHeight="1">
      <c r="A224" s="19"/>
      <c r="B224" s="37"/>
      <c r="C224" s="83" t="s">
        <v>1505</v>
      </c>
      <c r="D224" s="421">
        <v>2</v>
      </c>
      <c r="E224" s="23" t="s">
        <v>382</v>
      </c>
      <c r="F224" s="40" t="s">
        <v>2763</v>
      </c>
      <c r="G224" s="41"/>
    </row>
    <row r="225" spans="1:15" ht="34">
      <c r="A225" s="19" t="s">
        <v>379</v>
      </c>
      <c r="B225" s="37" t="s">
        <v>380</v>
      </c>
      <c r="C225" s="20" t="s">
        <v>381</v>
      </c>
      <c r="D225" s="421">
        <v>2</v>
      </c>
      <c r="E225" s="23" t="s">
        <v>382</v>
      </c>
      <c r="F225" s="38" t="s">
        <v>1225</v>
      </c>
      <c r="G225" s="41"/>
    </row>
    <row r="226" spans="1:15" ht="96">
      <c r="A226" s="19" t="s">
        <v>383</v>
      </c>
      <c r="B226" s="37" t="s">
        <v>384</v>
      </c>
      <c r="C226" s="20" t="s">
        <v>1819</v>
      </c>
      <c r="D226" s="421">
        <v>2</v>
      </c>
      <c r="E226" s="23" t="s">
        <v>382</v>
      </c>
      <c r="F226" s="38" t="s">
        <v>2932</v>
      </c>
      <c r="G226" s="41"/>
    </row>
    <row r="227" spans="1:15" ht="48">
      <c r="A227" s="19"/>
      <c r="B227" s="37"/>
      <c r="C227" s="20" t="s">
        <v>2933</v>
      </c>
      <c r="D227" s="421">
        <v>2</v>
      </c>
      <c r="E227" s="23" t="s">
        <v>382</v>
      </c>
      <c r="F227" s="38" t="s">
        <v>2560</v>
      </c>
      <c r="G227" s="41"/>
    </row>
    <row r="228" spans="1:15" ht="48">
      <c r="A228" s="19" t="s">
        <v>387</v>
      </c>
      <c r="B228" s="37" t="s">
        <v>388</v>
      </c>
      <c r="C228" s="40" t="s">
        <v>1506</v>
      </c>
      <c r="D228" s="421">
        <v>2</v>
      </c>
      <c r="E228" s="23" t="s">
        <v>382</v>
      </c>
      <c r="F228" s="40" t="s">
        <v>1507</v>
      </c>
      <c r="G228" s="41"/>
    </row>
    <row r="229" spans="1:15" ht="38" customHeight="1">
      <c r="A229" s="76" t="s">
        <v>391</v>
      </c>
      <c r="B229" s="682" t="s">
        <v>392</v>
      </c>
      <c r="C229" s="683"/>
      <c r="D229" s="672"/>
      <c r="E229" s="683"/>
      <c r="F229" s="683"/>
      <c r="G229" s="684"/>
      <c r="H229" s="17">
        <f>SUM(D230:D247)</f>
        <v>22</v>
      </c>
      <c r="I229" s="17">
        <f>COUNT(D230:D247)*2</f>
        <v>22</v>
      </c>
    </row>
    <row r="230" spans="1:15" ht="64">
      <c r="A230" s="72" t="s">
        <v>393</v>
      </c>
      <c r="B230" s="77" t="s">
        <v>394</v>
      </c>
      <c r="C230" s="40" t="s">
        <v>395</v>
      </c>
      <c r="D230" s="425">
        <v>2</v>
      </c>
      <c r="E230" s="75" t="s">
        <v>122</v>
      </c>
      <c r="F230" s="40" t="s">
        <v>1717</v>
      </c>
      <c r="G230" s="464"/>
    </row>
    <row r="231" spans="1:15" ht="48">
      <c r="A231" s="78" t="s">
        <v>396</v>
      </c>
      <c r="B231" s="40" t="s">
        <v>397</v>
      </c>
      <c r="C231" s="77" t="s">
        <v>398</v>
      </c>
      <c r="D231" s="425">
        <v>2</v>
      </c>
      <c r="E231" s="79" t="s">
        <v>122</v>
      </c>
      <c r="F231" s="40" t="s">
        <v>399</v>
      </c>
      <c r="G231" s="464"/>
    </row>
    <row r="232" spans="1:15" ht="32" hidden="1">
      <c r="A232" s="36" t="s">
        <v>400</v>
      </c>
      <c r="B232" s="77" t="s">
        <v>401</v>
      </c>
      <c r="C232" s="77"/>
      <c r="D232" s="24"/>
      <c r="E232" s="79"/>
      <c r="F232" s="40"/>
      <c r="G232" s="80"/>
      <c r="H232" s="124"/>
      <c r="I232" s="124"/>
      <c r="J232" s="124"/>
      <c r="K232" s="1"/>
      <c r="L232" s="1"/>
      <c r="M232" s="1"/>
      <c r="N232" s="1"/>
      <c r="O232" s="1"/>
    </row>
    <row r="233" spans="1:15" ht="32" hidden="1">
      <c r="A233" s="36" t="s">
        <v>402</v>
      </c>
      <c r="B233" s="77" t="s">
        <v>403</v>
      </c>
      <c r="C233" s="77"/>
      <c r="D233" s="24"/>
      <c r="E233" s="79"/>
      <c r="F233" s="40"/>
      <c r="G233" s="80"/>
      <c r="H233" s="124"/>
      <c r="I233" s="124"/>
      <c r="J233" s="124"/>
      <c r="K233" s="1"/>
      <c r="L233" s="1"/>
      <c r="M233" s="1"/>
      <c r="N233" s="1"/>
      <c r="O233" s="1"/>
    </row>
    <row r="234" spans="1:15" ht="32" hidden="1">
      <c r="A234" s="36" t="s">
        <v>404</v>
      </c>
      <c r="B234" s="77" t="s">
        <v>405</v>
      </c>
      <c r="C234" s="77"/>
      <c r="D234" s="24"/>
      <c r="E234" s="79"/>
      <c r="F234" s="40"/>
      <c r="G234" s="80"/>
      <c r="H234" s="124"/>
      <c r="I234" s="124"/>
      <c r="J234" s="124"/>
      <c r="K234" s="1"/>
      <c r="L234" s="1"/>
      <c r="M234" s="1"/>
      <c r="N234" s="1"/>
      <c r="O234" s="1"/>
    </row>
    <row r="235" spans="1:15" ht="32" hidden="1">
      <c r="A235" s="36" t="s">
        <v>406</v>
      </c>
      <c r="B235" s="77" t="s">
        <v>407</v>
      </c>
      <c r="C235" s="77"/>
      <c r="D235" s="24"/>
      <c r="E235" s="79"/>
      <c r="F235" s="40"/>
      <c r="G235" s="80"/>
      <c r="H235" s="124"/>
      <c r="I235" s="124"/>
      <c r="J235" s="124"/>
      <c r="K235" s="1"/>
      <c r="L235" s="1"/>
      <c r="M235" s="1"/>
      <c r="N235" s="1"/>
      <c r="O235" s="1"/>
    </row>
    <row r="236" spans="1:15" ht="32" hidden="1">
      <c r="A236" s="36" t="s">
        <v>408</v>
      </c>
      <c r="B236" s="77" t="s">
        <v>409</v>
      </c>
      <c r="C236" s="77"/>
      <c r="D236" s="24"/>
      <c r="E236" s="79"/>
      <c r="F236" s="40"/>
      <c r="G236" s="80"/>
      <c r="H236" s="124"/>
      <c r="I236" s="124"/>
      <c r="J236" s="124"/>
      <c r="K236" s="1"/>
      <c r="L236" s="1"/>
      <c r="M236" s="1"/>
      <c r="N236" s="1"/>
      <c r="O236" s="1"/>
    </row>
    <row r="237" spans="1:15" ht="48" hidden="1">
      <c r="A237" s="36" t="s">
        <v>410</v>
      </c>
      <c r="B237" s="77" t="s">
        <v>411</v>
      </c>
      <c r="C237" s="77"/>
      <c r="D237" s="24"/>
      <c r="E237" s="79"/>
      <c r="F237" s="40"/>
      <c r="G237" s="80"/>
      <c r="H237" s="124"/>
      <c r="I237" s="124"/>
      <c r="J237" s="124"/>
      <c r="K237" s="1"/>
      <c r="L237" s="1"/>
      <c r="M237" s="1"/>
      <c r="N237" s="1"/>
      <c r="O237" s="1"/>
    </row>
    <row r="238" spans="1:15" ht="48">
      <c r="A238" s="19" t="s">
        <v>1228</v>
      </c>
      <c r="B238" s="83" t="s">
        <v>413</v>
      </c>
      <c r="C238" s="24" t="s">
        <v>1508</v>
      </c>
      <c r="D238" s="425">
        <v>2</v>
      </c>
      <c r="E238" s="35" t="s">
        <v>81</v>
      </c>
      <c r="F238" s="44" t="s">
        <v>1719</v>
      </c>
      <c r="G238" s="41"/>
    </row>
    <row r="239" spans="1:15" ht="32">
      <c r="A239" s="19"/>
      <c r="B239" s="83"/>
      <c r="C239" s="38" t="s">
        <v>1718</v>
      </c>
      <c r="D239" s="425">
        <v>2</v>
      </c>
      <c r="E239" s="35" t="s">
        <v>81</v>
      </c>
      <c r="F239" s="40" t="s">
        <v>1509</v>
      </c>
      <c r="G239" s="41"/>
    </row>
    <row r="240" spans="1:15" ht="16">
      <c r="A240" s="19"/>
      <c r="B240" s="83"/>
      <c r="C240" s="38" t="s">
        <v>2476</v>
      </c>
      <c r="D240" s="425">
        <v>2</v>
      </c>
      <c r="E240" s="35" t="s">
        <v>81</v>
      </c>
      <c r="F240" s="40" t="s">
        <v>2934</v>
      </c>
      <c r="G240" s="41"/>
    </row>
    <row r="241" spans="1:15" ht="160">
      <c r="A241" s="19"/>
      <c r="B241" s="83"/>
      <c r="C241" s="24" t="s">
        <v>1930</v>
      </c>
      <c r="D241" s="425">
        <v>2</v>
      </c>
      <c r="E241" s="38" t="s">
        <v>122</v>
      </c>
      <c r="F241" s="372" t="s">
        <v>2172</v>
      </c>
      <c r="G241" s="41"/>
    </row>
    <row r="242" spans="1:15" ht="48">
      <c r="A242" s="19"/>
      <c r="B242" s="37"/>
      <c r="C242" s="81" t="s">
        <v>415</v>
      </c>
      <c r="D242" s="425">
        <v>2</v>
      </c>
      <c r="E242" s="38" t="s">
        <v>122</v>
      </c>
      <c r="F242" s="44" t="s">
        <v>1720</v>
      </c>
      <c r="G242" s="41"/>
    </row>
    <row r="243" spans="1:15" ht="32">
      <c r="A243" s="19"/>
      <c r="B243" s="37"/>
      <c r="C243" s="44" t="s">
        <v>416</v>
      </c>
      <c r="D243" s="425">
        <v>2</v>
      </c>
      <c r="E243" s="38" t="s">
        <v>122</v>
      </c>
      <c r="F243" s="40" t="s">
        <v>2475</v>
      </c>
      <c r="G243" s="41"/>
    </row>
    <row r="244" spans="1:15" ht="64">
      <c r="A244" s="19" t="s">
        <v>418</v>
      </c>
      <c r="B244" s="77" t="s">
        <v>419</v>
      </c>
      <c r="C244" s="40" t="s">
        <v>420</v>
      </c>
      <c r="D244" s="425">
        <v>2</v>
      </c>
      <c r="E244" s="35" t="s">
        <v>122</v>
      </c>
      <c r="F244" s="40" t="s">
        <v>421</v>
      </c>
      <c r="G244" s="41"/>
    </row>
    <row r="245" spans="1:15" ht="64">
      <c r="A245" s="19"/>
      <c r="B245" s="77"/>
      <c r="C245" s="59" t="s">
        <v>1721</v>
      </c>
      <c r="D245" s="425">
        <v>2</v>
      </c>
      <c r="E245" s="35" t="s">
        <v>122</v>
      </c>
      <c r="F245" s="370" t="s">
        <v>1722</v>
      </c>
      <c r="G245" s="186"/>
    </row>
    <row r="246" spans="1:15" ht="84.75" customHeight="1">
      <c r="A246" s="19"/>
      <c r="B246" s="77"/>
      <c r="C246" s="400" t="s">
        <v>3283</v>
      </c>
      <c r="D246" s="425">
        <v>2</v>
      </c>
      <c r="E246" s="35" t="s">
        <v>2654</v>
      </c>
      <c r="F246" s="24" t="s">
        <v>1867</v>
      </c>
      <c r="G246" s="186"/>
    </row>
    <row r="247" spans="1:15" ht="32" hidden="1">
      <c r="A247" s="43" t="s">
        <v>422</v>
      </c>
      <c r="B247" s="77" t="s">
        <v>423</v>
      </c>
      <c r="C247" s="40"/>
      <c r="D247" s="22"/>
      <c r="E247" s="35"/>
      <c r="F247" s="40"/>
      <c r="G247" s="186"/>
      <c r="H247" s="124"/>
      <c r="I247" s="124"/>
      <c r="J247" s="124"/>
      <c r="K247" s="1"/>
      <c r="L247" s="1"/>
      <c r="M247" s="1"/>
      <c r="N247" s="1"/>
      <c r="O247" s="1"/>
    </row>
    <row r="248" spans="1:15" ht="19">
      <c r="A248" s="157"/>
      <c r="B248" s="654" t="s">
        <v>424</v>
      </c>
      <c r="C248" s="661"/>
      <c r="D248" s="662"/>
      <c r="E248" s="661"/>
      <c r="F248" s="661"/>
      <c r="G248" s="698"/>
      <c r="H248" s="17">
        <f>H249+H257+H271+H281+H292+H296+H300+H315+H319</f>
        <v>94</v>
      </c>
      <c r="I248" s="17">
        <f>I249+I257+I271+I281+I292+I296+I300+I315+I319</f>
        <v>94</v>
      </c>
    </row>
    <row r="249" spans="1:15" ht="40.25" customHeight="1">
      <c r="A249" s="46" t="s">
        <v>425</v>
      </c>
      <c r="B249" s="703" t="s">
        <v>2935</v>
      </c>
      <c r="C249" s="665"/>
      <c r="D249" s="664"/>
      <c r="E249" s="665"/>
      <c r="F249" s="665"/>
      <c r="G249" s="704"/>
      <c r="H249" s="17">
        <f>SUM(D250:D256)</f>
        <v>14</v>
      </c>
      <c r="I249" s="17">
        <f>COUNT(D250:D256)*2</f>
        <v>14</v>
      </c>
    </row>
    <row r="250" spans="1:15" ht="48">
      <c r="A250" s="19" t="s">
        <v>427</v>
      </c>
      <c r="B250" s="54" t="s">
        <v>428</v>
      </c>
      <c r="C250" s="85" t="s">
        <v>2814</v>
      </c>
      <c r="D250" s="421">
        <v>2</v>
      </c>
      <c r="E250" s="35" t="s">
        <v>122</v>
      </c>
      <c r="F250" s="40" t="s">
        <v>3301</v>
      </c>
      <c r="G250" s="41"/>
    </row>
    <row r="251" spans="1:15" ht="96">
      <c r="A251" s="19"/>
      <c r="B251" s="54"/>
      <c r="C251" s="44" t="s">
        <v>2936</v>
      </c>
      <c r="D251" s="421">
        <v>2</v>
      </c>
      <c r="E251" s="35" t="s">
        <v>122</v>
      </c>
      <c r="F251" s="24" t="s">
        <v>3391</v>
      </c>
      <c r="G251" s="41"/>
    </row>
    <row r="252" spans="1:15" ht="162" customHeight="1">
      <c r="A252" s="19"/>
      <c r="B252" s="54"/>
      <c r="C252" s="38" t="s">
        <v>1723</v>
      </c>
      <c r="D252" s="421">
        <v>2</v>
      </c>
      <c r="E252" s="35" t="s">
        <v>122</v>
      </c>
      <c r="F252" s="60" t="s">
        <v>3284</v>
      </c>
      <c r="G252" s="41"/>
    </row>
    <row r="253" spans="1:15" ht="309.75" customHeight="1">
      <c r="A253" s="19"/>
      <c r="B253" s="54"/>
      <c r="C253" s="38" t="s">
        <v>2937</v>
      </c>
      <c r="D253" s="421">
        <v>2</v>
      </c>
      <c r="E253" s="35" t="s">
        <v>1964</v>
      </c>
      <c r="F253" s="60" t="s">
        <v>2938</v>
      </c>
      <c r="G253" s="41"/>
    </row>
    <row r="254" spans="1:15" ht="61.5" customHeight="1">
      <c r="A254" s="19"/>
      <c r="B254" s="54"/>
      <c r="C254" s="381" t="s">
        <v>3302</v>
      </c>
      <c r="D254" s="421">
        <v>2</v>
      </c>
      <c r="E254" s="408" t="s">
        <v>122</v>
      </c>
      <c r="F254" s="381" t="s">
        <v>3392</v>
      </c>
      <c r="G254" s="41"/>
    </row>
    <row r="255" spans="1:15" ht="80">
      <c r="A255" s="19" t="s">
        <v>429</v>
      </c>
      <c r="B255" s="37" t="s">
        <v>430</v>
      </c>
      <c r="C255" s="38" t="s">
        <v>2764</v>
      </c>
      <c r="D255" s="421">
        <v>2</v>
      </c>
      <c r="E255" s="35" t="s">
        <v>431</v>
      </c>
      <c r="F255" s="40" t="s">
        <v>2364</v>
      </c>
      <c r="G255" s="41" t="s">
        <v>2765</v>
      </c>
    </row>
    <row r="256" spans="1:15" ht="48">
      <c r="A256" s="19" t="s">
        <v>432</v>
      </c>
      <c r="B256" s="37" t="s">
        <v>433</v>
      </c>
      <c r="C256" s="40" t="s">
        <v>2939</v>
      </c>
      <c r="D256" s="421">
        <v>2</v>
      </c>
      <c r="E256" s="35" t="s">
        <v>326</v>
      </c>
      <c r="F256" s="38" t="s">
        <v>1724</v>
      </c>
      <c r="G256" s="41"/>
    </row>
    <row r="257" spans="1:15" ht="40.25" customHeight="1">
      <c r="A257" s="46" t="s">
        <v>434</v>
      </c>
      <c r="B257" s="703" t="s">
        <v>435</v>
      </c>
      <c r="C257" s="665"/>
      <c r="D257" s="664"/>
      <c r="E257" s="665"/>
      <c r="F257" s="665"/>
      <c r="G257" s="704"/>
      <c r="H257" s="17">
        <f>SUM(D258:D270)</f>
        <v>20</v>
      </c>
      <c r="I257" s="17">
        <f>COUNT(D258:D270)*2</f>
        <v>20</v>
      </c>
    </row>
    <row r="258" spans="1:15" ht="64">
      <c r="A258" s="19" t="s">
        <v>436</v>
      </c>
      <c r="B258" s="37" t="s">
        <v>437</v>
      </c>
      <c r="C258" s="77" t="s">
        <v>1725</v>
      </c>
      <c r="D258" s="423">
        <v>2</v>
      </c>
      <c r="E258" s="35" t="s">
        <v>122</v>
      </c>
      <c r="F258" s="24" t="s">
        <v>1726</v>
      </c>
      <c r="G258" s="41"/>
    </row>
    <row r="259" spans="1:15" ht="32">
      <c r="A259" s="19"/>
      <c r="B259" s="37"/>
      <c r="C259" s="40" t="s">
        <v>1230</v>
      </c>
      <c r="D259" s="423">
        <v>2</v>
      </c>
      <c r="E259" s="35" t="s">
        <v>345</v>
      </c>
      <c r="F259" s="24" t="s">
        <v>2479</v>
      </c>
      <c r="G259" s="41"/>
    </row>
    <row r="260" spans="1:15" ht="34" hidden="1">
      <c r="A260" s="36" t="s">
        <v>438</v>
      </c>
      <c r="B260" s="54" t="s">
        <v>439</v>
      </c>
      <c r="C260" s="24"/>
      <c r="D260" s="34"/>
      <c r="F260" s="34"/>
      <c r="G260" s="34"/>
      <c r="H260" s="124"/>
      <c r="I260" s="124"/>
      <c r="J260" s="124"/>
      <c r="K260" s="1"/>
      <c r="L260" s="1"/>
      <c r="M260" s="1"/>
      <c r="N260" s="1"/>
      <c r="O260" s="1"/>
    </row>
    <row r="261" spans="1:15" ht="16" hidden="1">
      <c r="A261" s="36"/>
      <c r="B261" s="54"/>
      <c r="C261" s="24"/>
      <c r="D261" s="34"/>
      <c r="E261" s="35"/>
      <c r="F261" s="34"/>
      <c r="G261" s="34"/>
      <c r="H261" s="124"/>
      <c r="I261" s="124"/>
      <c r="J261" s="124"/>
      <c r="K261" s="1"/>
      <c r="L261" s="1"/>
      <c r="M261" s="1"/>
      <c r="N261" s="1"/>
      <c r="O261" s="1"/>
    </row>
    <row r="262" spans="1:15" ht="48">
      <c r="A262" s="19" t="s">
        <v>440</v>
      </c>
      <c r="B262" s="37" t="s">
        <v>441</v>
      </c>
      <c r="C262" s="59" t="s">
        <v>442</v>
      </c>
      <c r="D262" s="423">
        <v>2</v>
      </c>
      <c r="E262" s="35" t="s">
        <v>168</v>
      </c>
      <c r="F262" s="38" t="s">
        <v>2940</v>
      </c>
      <c r="G262" s="41"/>
    </row>
    <row r="263" spans="1:15" ht="47.25" customHeight="1">
      <c r="A263" s="19"/>
      <c r="B263" s="37"/>
      <c r="C263" s="59" t="s">
        <v>1727</v>
      </c>
      <c r="D263" s="423">
        <v>2</v>
      </c>
      <c r="E263" s="35" t="s">
        <v>168</v>
      </c>
      <c r="F263" s="38" t="s">
        <v>1728</v>
      </c>
      <c r="G263" s="41"/>
    </row>
    <row r="264" spans="1:15" ht="48">
      <c r="A264" s="19" t="s">
        <v>444</v>
      </c>
      <c r="B264" s="37" t="s">
        <v>445</v>
      </c>
      <c r="C264" s="38" t="s">
        <v>3393</v>
      </c>
      <c r="D264" s="423">
        <v>2</v>
      </c>
      <c r="E264" s="38" t="s">
        <v>339</v>
      </c>
      <c r="F264" s="158" t="s">
        <v>3394</v>
      </c>
      <c r="G264" s="183"/>
    </row>
    <row r="265" spans="1:15" ht="16">
      <c r="A265" s="19"/>
      <c r="B265" s="37"/>
      <c r="C265" s="44" t="s">
        <v>447</v>
      </c>
      <c r="D265" s="423">
        <v>2</v>
      </c>
      <c r="E265" s="44" t="s">
        <v>339</v>
      </c>
      <c r="F265" s="24" t="s">
        <v>2941</v>
      </c>
      <c r="G265" s="41"/>
    </row>
    <row r="266" spans="1:15" ht="48">
      <c r="A266" s="19" t="s">
        <v>448</v>
      </c>
      <c r="B266" s="54" t="s">
        <v>449</v>
      </c>
      <c r="C266" s="59" t="s">
        <v>450</v>
      </c>
      <c r="D266" s="423">
        <v>2</v>
      </c>
      <c r="E266" s="35" t="s">
        <v>122</v>
      </c>
      <c r="F266" s="38" t="s">
        <v>1730</v>
      </c>
      <c r="G266" s="183"/>
    </row>
    <row r="267" spans="1:15" ht="48">
      <c r="A267" s="19"/>
      <c r="B267" s="54"/>
      <c r="C267" s="59" t="s">
        <v>451</v>
      </c>
      <c r="D267" s="423">
        <v>2</v>
      </c>
      <c r="E267" s="35" t="s">
        <v>581</v>
      </c>
      <c r="F267" s="38" t="s">
        <v>1729</v>
      </c>
      <c r="G267" s="183"/>
    </row>
    <row r="268" spans="1:15" ht="32">
      <c r="A268" s="19" t="s">
        <v>452</v>
      </c>
      <c r="B268" s="24" t="s">
        <v>453</v>
      </c>
      <c r="C268" s="38" t="s">
        <v>454</v>
      </c>
      <c r="D268" s="423">
        <v>2</v>
      </c>
      <c r="E268" s="38" t="s">
        <v>122</v>
      </c>
      <c r="F268" s="38" t="s">
        <v>2766</v>
      </c>
      <c r="G268" s="41"/>
    </row>
    <row r="269" spans="1:15" ht="64">
      <c r="A269" s="19" t="s">
        <v>456</v>
      </c>
      <c r="B269" s="37" t="s">
        <v>457</v>
      </c>
      <c r="C269" s="44" t="s">
        <v>1233</v>
      </c>
      <c r="D269" s="423">
        <v>2</v>
      </c>
      <c r="E269" s="35" t="s">
        <v>339</v>
      </c>
      <c r="F269" s="38" t="s">
        <v>1731</v>
      </c>
      <c r="G269" s="41"/>
    </row>
    <row r="270" spans="1:15" ht="34" hidden="1">
      <c r="A270" s="36" t="s">
        <v>460</v>
      </c>
      <c r="B270" s="37" t="s">
        <v>461</v>
      </c>
      <c r="C270" s="40"/>
      <c r="D270" s="34"/>
      <c r="E270" s="35"/>
      <c r="F270" s="34"/>
      <c r="G270" s="34"/>
      <c r="H270" s="124"/>
      <c r="I270" s="124"/>
      <c r="J270" s="124"/>
      <c r="K270" s="1"/>
      <c r="L270" s="1"/>
      <c r="M270" s="1"/>
      <c r="N270" s="1"/>
      <c r="O270" s="1"/>
    </row>
    <row r="271" spans="1:15" ht="40.25" customHeight="1">
      <c r="A271" s="46" t="s">
        <v>462</v>
      </c>
      <c r="B271" s="703" t="s">
        <v>463</v>
      </c>
      <c r="C271" s="665"/>
      <c r="D271" s="664"/>
      <c r="E271" s="665"/>
      <c r="F271" s="665"/>
      <c r="G271" s="704"/>
      <c r="H271" s="17">
        <f>SUM(D272:D280)</f>
        <v>18</v>
      </c>
      <c r="I271" s="17">
        <f>COUNT(D272:D280)*2</f>
        <v>18</v>
      </c>
    </row>
    <row r="272" spans="1:15" ht="64">
      <c r="A272" s="19" t="s">
        <v>464</v>
      </c>
      <c r="B272" s="37" t="s">
        <v>465</v>
      </c>
      <c r="C272" s="47" t="s">
        <v>1510</v>
      </c>
      <c r="D272" s="421">
        <v>2</v>
      </c>
      <c r="E272" s="35" t="s">
        <v>168</v>
      </c>
      <c r="F272" s="165" t="s">
        <v>2365</v>
      </c>
      <c r="G272" s="183"/>
    </row>
    <row r="273" spans="1:9" ht="96">
      <c r="A273" s="19" t="s">
        <v>467</v>
      </c>
      <c r="B273" s="37" t="s">
        <v>468</v>
      </c>
      <c r="C273" s="40" t="s">
        <v>1511</v>
      </c>
      <c r="D273" s="421">
        <v>2</v>
      </c>
      <c r="E273" s="35" t="s">
        <v>326</v>
      </c>
      <c r="F273" s="382" t="s">
        <v>2785</v>
      </c>
      <c r="G273" s="183"/>
    </row>
    <row r="274" spans="1:9" ht="66">
      <c r="A274" s="19" t="s">
        <v>470</v>
      </c>
      <c r="B274" s="37" t="s">
        <v>471</v>
      </c>
      <c r="C274" s="77" t="s">
        <v>1512</v>
      </c>
      <c r="D274" s="421">
        <v>2</v>
      </c>
      <c r="E274" s="23" t="s">
        <v>122</v>
      </c>
      <c r="F274" s="40" t="s">
        <v>1732</v>
      </c>
      <c r="G274" s="41"/>
    </row>
    <row r="275" spans="1:9" ht="80">
      <c r="A275" s="19"/>
      <c r="B275" s="37"/>
      <c r="C275" s="40" t="s">
        <v>1513</v>
      </c>
      <c r="D275" s="421">
        <v>2</v>
      </c>
      <c r="E275" s="23" t="s">
        <v>122</v>
      </c>
      <c r="F275" s="44" t="s">
        <v>1514</v>
      </c>
      <c r="G275" s="41"/>
    </row>
    <row r="276" spans="1:9" ht="88.5" customHeight="1">
      <c r="A276" s="19"/>
      <c r="C276" s="40" t="s">
        <v>1868</v>
      </c>
      <c r="D276" s="421">
        <v>2</v>
      </c>
      <c r="E276" s="23" t="s">
        <v>122</v>
      </c>
      <c r="F276" s="154" t="s">
        <v>3285</v>
      </c>
      <c r="G276" s="41"/>
    </row>
    <row r="277" spans="1:9" ht="48">
      <c r="A277" s="19"/>
      <c r="B277" s="37"/>
      <c r="C277" s="154" t="s">
        <v>1515</v>
      </c>
      <c r="D277" s="421">
        <v>2</v>
      </c>
      <c r="E277" s="23" t="s">
        <v>168</v>
      </c>
      <c r="F277" s="40"/>
      <c r="G277" s="41"/>
    </row>
    <row r="278" spans="1:9" ht="34">
      <c r="A278" s="19" t="s">
        <v>475</v>
      </c>
      <c r="B278" s="37" t="s">
        <v>476</v>
      </c>
      <c r="C278" s="67" t="s">
        <v>2366</v>
      </c>
      <c r="D278" s="421">
        <v>2</v>
      </c>
      <c r="E278" s="35" t="s">
        <v>339</v>
      </c>
      <c r="F278" s="85" t="s">
        <v>3286</v>
      </c>
      <c r="G278" s="41"/>
    </row>
    <row r="279" spans="1:9" ht="48">
      <c r="A279" s="19"/>
      <c r="B279" s="37"/>
      <c r="C279" s="40" t="s">
        <v>3287</v>
      </c>
      <c r="D279" s="421">
        <v>2</v>
      </c>
      <c r="E279" s="35" t="s">
        <v>168</v>
      </c>
      <c r="F279" s="24" t="s">
        <v>2942</v>
      </c>
      <c r="G279" s="41"/>
    </row>
    <row r="280" spans="1:9" ht="32">
      <c r="A280" s="19" t="s">
        <v>478</v>
      </c>
      <c r="B280" s="60" t="s">
        <v>479</v>
      </c>
      <c r="C280" s="38" t="s">
        <v>480</v>
      </c>
      <c r="D280" s="421">
        <v>2</v>
      </c>
      <c r="E280" s="35" t="s">
        <v>481</v>
      </c>
      <c r="F280" s="34"/>
      <c r="G280" s="41"/>
    </row>
    <row r="281" spans="1:9" ht="40.25" customHeight="1">
      <c r="A281" s="46" t="s">
        <v>482</v>
      </c>
      <c r="B281" s="703" t="s">
        <v>483</v>
      </c>
      <c r="C281" s="665"/>
      <c r="D281" s="664"/>
      <c r="E281" s="665"/>
      <c r="F281" s="665"/>
      <c r="G281" s="704"/>
      <c r="H281" s="17">
        <f>SUM(D282:D291)</f>
        <v>18</v>
      </c>
      <c r="I281" s="17">
        <f>COUNT(D282:D291)*2</f>
        <v>18</v>
      </c>
    </row>
    <row r="282" spans="1:9" ht="48">
      <c r="A282" s="19" t="s">
        <v>484</v>
      </c>
      <c r="B282" s="60" t="s">
        <v>1516</v>
      </c>
      <c r="C282" s="77" t="s">
        <v>486</v>
      </c>
      <c r="D282" s="421">
        <v>2</v>
      </c>
      <c r="E282" s="35" t="s">
        <v>168</v>
      </c>
      <c r="F282" s="38" t="s">
        <v>1733</v>
      </c>
      <c r="G282" s="41"/>
    </row>
    <row r="283" spans="1:9" ht="32">
      <c r="A283" s="19" t="s">
        <v>488</v>
      </c>
      <c r="B283" s="54" t="s">
        <v>489</v>
      </c>
      <c r="C283" s="24" t="s">
        <v>1828</v>
      </c>
      <c r="D283" s="421">
        <v>2</v>
      </c>
      <c r="E283" s="34" t="s">
        <v>168</v>
      </c>
      <c r="F283" s="38" t="s">
        <v>2767</v>
      </c>
      <c r="G283" s="41"/>
    </row>
    <row r="284" spans="1:9" ht="16">
      <c r="A284" s="19"/>
      <c r="B284" s="54"/>
      <c r="C284" s="24" t="s">
        <v>1829</v>
      </c>
      <c r="D284" s="421">
        <v>2</v>
      </c>
      <c r="E284" s="34" t="s">
        <v>2655</v>
      </c>
      <c r="F284" s="34" t="s">
        <v>2656</v>
      </c>
      <c r="G284" s="41"/>
    </row>
    <row r="285" spans="1:9" ht="32">
      <c r="A285" s="19"/>
      <c r="B285" s="54"/>
      <c r="C285" s="77" t="s">
        <v>3395</v>
      </c>
      <c r="D285" s="421">
        <v>2</v>
      </c>
      <c r="E285" s="35" t="s">
        <v>168</v>
      </c>
      <c r="F285" s="24" t="s">
        <v>1734</v>
      </c>
      <c r="G285" s="41"/>
    </row>
    <row r="286" spans="1:9" ht="32">
      <c r="A286" s="19"/>
      <c r="B286" s="54"/>
      <c r="C286" s="77" t="s">
        <v>490</v>
      </c>
      <c r="D286" s="421">
        <v>2</v>
      </c>
      <c r="E286" s="35" t="s">
        <v>168</v>
      </c>
      <c r="F286" s="38" t="s">
        <v>1735</v>
      </c>
      <c r="G286" s="41"/>
    </row>
    <row r="287" spans="1:9" ht="32">
      <c r="A287" s="19" t="s">
        <v>491</v>
      </c>
      <c r="B287" s="37" t="s">
        <v>492</v>
      </c>
      <c r="C287" s="84" t="s">
        <v>493</v>
      </c>
      <c r="D287" s="421">
        <v>2</v>
      </c>
      <c r="E287" s="35" t="s">
        <v>168</v>
      </c>
      <c r="F287" s="24" t="s">
        <v>1736</v>
      </c>
      <c r="G287" s="41"/>
    </row>
    <row r="288" spans="1:9" ht="32">
      <c r="A288" s="19"/>
      <c r="B288" s="37"/>
      <c r="C288" s="40" t="s">
        <v>494</v>
      </c>
      <c r="D288" s="421">
        <v>2</v>
      </c>
      <c r="E288" s="35" t="s">
        <v>168</v>
      </c>
      <c r="F288" s="34"/>
      <c r="G288" s="41"/>
    </row>
    <row r="289" spans="1:15" ht="34" hidden="1">
      <c r="A289" s="36" t="s">
        <v>497</v>
      </c>
      <c r="B289" s="37" t="s">
        <v>498</v>
      </c>
      <c r="C289" s="34"/>
      <c r="D289" s="34"/>
      <c r="E289" s="35"/>
      <c r="F289" s="34"/>
      <c r="G289" s="34"/>
      <c r="H289" s="124"/>
      <c r="I289" s="124"/>
      <c r="J289" s="124"/>
      <c r="K289" s="1"/>
      <c r="L289" s="1"/>
      <c r="M289" s="1"/>
      <c r="N289" s="1"/>
      <c r="O289" s="1"/>
    </row>
    <row r="290" spans="1:15" ht="34">
      <c r="A290" s="19" t="s">
        <v>499</v>
      </c>
      <c r="B290" s="37" t="s">
        <v>500</v>
      </c>
      <c r="C290" s="40" t="s">
        <v>1517</v>
      </c>
      <c r="D290" s="421">
        <v>2</v>
      </c>
      <c r="E290" s="35" t="s">
        <v>168</v>
      </c>
      <c r="F290" s="38" t="s">
        <v>3396</v>
      </c>
      <c r="G290" s="22"/>
    </row>
    <row r="291" spans="1:15" ht="34">
      <c r="A291" s="19" t="s">
        <v>502</v>
      </c>
      <c r="B291" s="37" t="s">
        <v>503</v>
      </c>
      <c r="C291" s="165" t="s">
        <v>504</v>
      </c>
      <c r="D291" s="421">
        <v>2</v>
      </c>
      <c r="E291" s="35" t="s">
        <v>168</v>
      </c>
      <c r="F291" s="38" t="s">
        <v>505</v>
      </c>
      <c r="G291" s="92"/>
    </row>
    <row r="292" spans="1:15" ht="40.25" customHeight="1">
      <c r="A292" s="46" t="s">
        <v>506</v>
      </c>
      <c r="B292" s="705" t="s">
        <v>507</v>
      </c>
      <c r="C292" s="673"/>
      <c r="D292" s="672"/>
      <c r="E292" s="673"/>
      <c r="F292" s="673"/>
      <c r="G292" s="706"/>
      <c r="H292" s="17">
        <f>SUM(D293:D295)</f>
        <v>6</v>
      </c>
      <c r="I292" s="17">
        <f>COUNT(D293:D295)*2</f>
        <v>6</v>
      </c>
    </row>
    <row r="293" spans="1:15" ht="34">
      <c r="A293" s="19" t="s">
        <v>508</v>
      </c>
      <c r="B293" s="37" t="s">
        <v>509</v>
      </c>
      <c r="C293" s="38" t="s">
        <v>510</v>
      </c>
      <c r="D293" s="421">
        <v>2</v>
      </c>
      <c r="E293" s="35" t="s">
        <v>326</v>
      </c>
      <c r="F293" s="38" t="s">
        <v>1737</v>
      </c>
      <c r="G293" s="41"/>
    </row>
    <row r="294" spans="1:15" ht="34">
      <c r="A294" s="19" t="s">
        <v>511</v>
      </c>
      <c r="B294" s="37" t="s">
        <v>512</v>
      </c>
      <c r="C294" s="67" t="s">
        <v>1243</v>
      </c>
      <c r="D294" s="421">
        <v>2</v>
      </c>
      <c r="E294" s="35" t="s">
        <v>326</v>
      </c>
      <c r="F294" s="38" t="s">
        <v>1952</v>
      </c>
      <c r="G294" s="41"/>
    </row>
    <row r="295" spans="1:15" ht="32">
      <c r="A295" s="19" t="s">
        <v>514</v>
      </c>
      <c r="B295" s="85" t="s">
        <v>515</v>
      </c>
      <c r="C295" s="85" t="s">
        <v>1518</v>
      </c>
      <c r="D295" s="421">
        <v>2</v>
      </c>
      <c r="E295" s="35" t="s">
        <v>168</v>
      </c>
      <c r="F295" s="34"/>
      <c r="G295" s="41"/>
    </row>
    <row r="296" spans="1:15" ht="40.25" customHeight="1">
      <c r="A296" s="46" t="s">
        <v>516</v>
      </c>
      <c r="B296" s="648" t="s">
        <v>517</v>
      </c>
      <c r="C296" s="664"/>
      <c r="D296" s="664"/>
      <c r="E296" s="664"/>
      <c r="F296" s="664"/>
      <c r="G296" s="666"/>
      <c r="H296" s="17">
        <f>SUM(D297:D299)</f>
        <v>4</v>
      </c>
      <c r="I296" s="17">
        <f>COUNT(D297:D299)*2</f>
        <v>4</v>
      </c>
    </row>
    <row r="297" spans="1:15" ht="34">
      <c r="A297" s="86" t="s">
        <v>518</v>
      </c>
      <c r="B297" s="37" t="s">
        <v>519</v>
      </c>
      <c r="C297" s="40" t="s">
        <v>1519</v>
      </c>
      <c r="D297" s="421">
        <v>2</v>
      </c>
      <c r="E297" s="23" t="s">
        <v>521</v>
      </c>
      <c r="F297" s="34"/>
      <c r="G297" s="41"/>
    </row>
    <row r="298" spans="1:15" ht="48">
      <c r="A298" s="86" t="s">
        <v>522</v>
      </c>
      <c r="B298" s="37" t="s">
        <v>523</v>
      </c>
      <c r="C298" s="40" t="s">
        <v>1244</v>
      </c>
      <c r="D298" s="421">
        <v>2</v>
      </c>
      <c r="E298" s="23" t="s">
        <v>339</v>
      </c>
      <c r="F298" s="44" t="s">
        <v>3288</v>
      </c>
      <c r="G298" s="41"/>
      <c r="H298" s="394"/>
    </row>
    <row r="299" spans="1:15" ht="48" hidden="1">
      <c r="A299" s="87" t="s">
        <v>524</v>
      </c>
      <c r="B299" s="38" t="s">
        <v>525</v>
      </c>
      <c r="C299" s="34"/>
      <c r="D299" s="34"/>
      <c r="E299" s="35"/>
      <c r="F299" s="34"/>
      <c r="G299" s="34"/>
      <c r="H299" s="124"/>
      <c r="I299" s="124"/>
      <c r="J299" s="124"/>
      <c r="K299" s="1"/>
      <c r="L299" s="1"/>
      <c r="M299" s="1"/>
      <c r="N299" s="1"/>
      <c r="O299" s="1"/>
    </row>
    <row r="300" spans="1:15" ht="40.25" customHeight="1">
      <c r="A300" s="46" t="s">
        <v>526</v>
      </c>
      <c r="B300" s="648" t="s">
        <v>527</v>
      </c>
      <c r="C300" s="664"/>
      <c r="D300" s="664"/>
      <c r="E300" s="664"/>
      <c r="F300" s="664"/>
      <c r="G300" s="666"/>
      <c r="H300" s="17">
        <f>SUM(D301:D304)</f>
        <v>8</v>
      </c>
      <c r="I300" s="17">
        <f>COUNT(D301:D304)*2</f>
        <v>8</v>
      </c>
    </row>
    <row r="301" spans="1:15" ht="32">
      <c r="A301" s="19" t="s">
        <v>528</v>
      </c>
      <c r="B301" s="37" t="s">
        <v>529</v>
      </c>
      <c r="C301" s="40" t="s">
        <v>3397</v>
      </c>
      <c r="D301" s="421">
        <v>2</v>
      </c>
      <c r="E301" s="35" t="s">
        <v>339</v>
      </c>
      <c r="F301" s="41" t="s">
        <v>1869</v>
      </c>
      <c r="G301" s="197"/>
    </row>
    <row r="302" spans="1:15" ht="34">
      <c r="A302" s="19" t="s">
        <v>531</v>
      </c>
      <c r="B302" s="37" t="s">
        <v>532</v>
      </c>
      <c r="C302" s="40" t="s">
        <v>1246</v>
      </c>
      <c r="D302" s="421">
        <v>2</v>
      </c>
      <c r="E302" s="35" t="s">
        <v>339</v>
      </c>
      <c r="F302" s="34"/>
      <c r="G302" s="41"/>
    </row>
    <row r="303" spans="1:15" ht="48">
      <c r="A303" s="19" t="s">
        <v>533</v>
      </c>
      <c r="B303" s="38" t="s">
        <v>534</v>
      </c>
      <c r="C303" s="40" t="s">
        <v>1739</v>
      </c>
      <c r="D303" s="421">
        <v>2</v>
      </c>
      <c r="E303" s="35" t="s">
        <v>122</v>
      </c>
      <c r="F303" s="24" t="s">
        <v>1738</v>
      </c>
      <c r="G303" s="240"/>
    </row>
    <row r="304" spans="1:15" ht="48">
      <c r="A304" s="19"/>
      <c r="B304" s="38"/>
      <c r="C304" s="40" t="s">
        <v>1832</v>
      </c>
      <c r="D304" s="421">
        <v>2</v>
      </c>
      <c r="E304" s="35" t="s">
        <v>168</v>
      </c>
      <c r="F304" s="24" t="s">
        <v>2367</v>
      </c>
      <c r="G304" s="240"/>
    </row>
    <row r="305" spans="1:15" ht="40.25" hidden="1" customHeight="1">
      <c r="A305" s="88" t="s">
        <v>535</v>
      </c>
      <c r="B305" s="648" t="s">
        <v>536</v>
      </c>
      <c r="C305" s="664"/>
      <c r="D305" s="664"/>
      <c r="E305" s="664"/>
      <c r="F305" s="664"/>
      <c r="G305" s="666"/>
      <c r="H305" s="124"/>
      <c r="I305" s="124"/>
      <c r="J305" s="124"/>
      <c r="K305" s="1"/>
      <c r="L305" s="1"/>
      <c r="M305" s="1"/>
      <c r="N305" s="1"/>
      <c r="O305" s="1"/>
    </row>
    <row r="306" spans="1:15" ht="34" hidden="1">
      <c r="A306" s="36" t="s">
        <v>537</v>
      </c>
      <c r="B306" s="37" t="s">
        <v>538</v>
      </c>
      <c r="C306" s="34"/>
      <c r="D306" s="34"/>
      <c r="E306" s="35"/>
      <c r="F306" s="34"/>
      <c r="G306" s="34"/>
      <c r="H306" s="124"/>
      <c r="I306" s="124"/>
      <c r="J306" s="124"/>
      <c r="K306" s="1"/>
      <c r="L306" s="1"/>
      <c r="M306" s="1"/>
      <c r="N306" s="1"/>
      <c r="O306" s="1"/>
    </row>
    <row r="307" spans="1:15" ht="34" hidden="1">
      <c r="A307" s="36" t="s">
        <v>539</v>
      </c>
      <c r="B307" s="20" t="s">
        <v>540</v>
      </c>
      <c r="C307" s="34"/>
      <c r="D307" s="34"/>
      <c r="E307" s="35"/>
      <c r="F307" s="34"/>
      <c r="G307" s="34"/>
      <c r="H307" s="124"/>
      <c r="I307" s="124"/>
      <c r="J307" s="124"/>
      <c r="K307" s="1"/>
      <c r="L307" s="1"/>
      <c r="M307" s="1"/>
      <c r="N307" s="1"/>
      <c r="O307" s="1"/>
    </row>
    <row r="308" spans="1:15" ht="40.25" hidden="1" customHeight="1">
      <c r="A308" s="88" t="s">
        <v>541</v>
      </c>
      <c r="B308" s="648" t="s">
        <v>542</v>
      </c>
      <c r="C308" s="664"/>
      <c r="D308" s="664"/>
      <c r="E308" s="664"/>
      <c r="F308" s="664"/>
      <c r="G308" s="666"/>
      <c r="H308" s="124"/>
      <c r="I308" s="124"/>
      <c r="J308" s="124"/>
      <c r="K308" s="1"/>
      <c r="L308" s="1"/>
      <c r="M308" s="1"/>
      <c r="N308" s="1"/>
      <c r="O308" s="1"/>
    </row>
    <row r="309" spans="1:15" ht="34" hidden="1">
      <c r="A309" s="36" t="s">
        <v>543</v>
      </c>
      <c r="B309" s="37" t="s">
        <v>544</v>
      </c>
      <c r="C309" s="34"/>
      <c r="D309" s="34"/>
      <c r="E309" s="35"/>
      <c r="F309" s="34"/>
      <c r="G309" s="34"/>
      <c r="H309" s="124"/>
      <c r="I309" s="124"/>
      <c r="J309" s="124"/>
      <c r="K309" s="1"/>
      <c r="L309" s="1"/>
      <c r="M309" s="1"/>
      <c r="N309" s="1"/>
      <c r="O309" s="1"/>
    </row>
    <row r="310" spans="1:15" ht="34" hidden="1">
      <c r="A310" s="36" t="s">
        <v>545</v>
      </c>
      <c r="B310" s="37" t="s">
        <v>546</v>
      </c>
      <c r="C310" s="34"/>
      <c r="D310" s="34"/>
      <c r="E310" s="35"/>
      <c r="F310" s="34"/>
      <c r="G310" s="34"/>
      <c r="H310" s="124"/>
      <c r="I310" s="124"/>
      <c r="J310" s="124"/>
      <c r="K310" s="1"/>
      <c r="L310" s="1"/>
      <c r="M310" s="1"/>
      <c r="N310" s="1"/>
      <c r="O310" s="1"/>
    </row>
    <row r="311" spans="1:15" ht="40.25" hidden="1" customHeight="1">
      <c r="A311" s="88" t="s">
        <v>547</v>
      </c>
      <c r="B311" s="648" t="s">
        <v>1248</v>
      </c>
      <c r="C311" s="664"/>
      <c r="D311" s="664"/>
      <c r="E311" s="664"/>
      <c r="F311" s="664"/>
      <c r="G311" s="666"/>
      <c r="H311" s="124"/>
      <c r="I311" s="124"/>
      <c r="J311" s="124"/>
      <c r="K311" s="1"/>
      <c r="L311" s="1"/>
      <c r="M311" s="1"/>
      <c r="N311" s="1"/>
      <c r="O311" s="1"/>
    </row>
    <row r="312" spans="1:15" ht="34" hidden="1">
      <c r="A312" s="36" t="s">
        <v>549</v>
      </c>
      <c r="B312" s="37" t="s">
        <v>550</v>
      </c>
      <c r="C312" s="34"/>
      <c r="D312" s="34"/>
      <c r="E312" s="35"/>
      <c r="F312" s="34"/>
      <c r="G312" s="34"/>
      <c r="H312" s="124"/>
      <c r="I312" s="124"/>
      <c r="J312" s="124"/>
      <c r="K312" s="1"/>
      <c r="L312" s="1"/>
      <c r="M312" s="1"/>
      <c r="N312" s="1"/>
      <c r="O312" s="1"/>
    </row>
    <row r="313" spans="1:15" ht="34" hidden="1">
      <c r="A313" s="36" t="s">
        <v>551</v>
      </c>
      <c r="B313" s="37" t="s">
        <v>552</v>
      </c>
      <c r="C313" s="34"/>
      <c r="D313" s="34"/>
      <c r="E313" s="35"/>
      <c r="F313" s="34"/>
      <c r="G313" s="34"/>
      <c r="H313" s="124"/>
      <c r="I313" s="124"/>
      <c r="J313" s="124"/>
      <c r="K313" s="1"/>
      <c r="L313" s="1"/>
      <c r="M313" s="1"/>
      <c r="N313" s="1"/>
      <c r="O313" s="1"/>
    </row>
    <row r="314" spans="1:15" ht="34" hidden="1">
      <c r="A314" s="36" t="s">
        <v>553</v>
      </c>
      <c r="B314" s="54" t="s">
        <v>554</v>
      </c>
      <c r="C314" s="34"/>
      <c r="D314" s="34"/>
      <c r="E314" s="35"/>
      <c r="F314" s="34"/>
      <c r="G314" s="34"/>
      <c r="H314" s="124"/>
      <c r="I314" s="124"/>
      <c r="J314" s="124"/>
      <c r="K314" s="1"/>
      <c r="L314" s="1"/>
      <c r="M314" s="1"/>
      <c r="N314" s="1"/>
      <c r="O314" s="1"/>
    </row>
    <row r="315" spans="1:15" ht="40.25" customHeight="1">
      <c r="A315" s="46" t="s">
        <v>555</v>
      </c>
      <c r="B315" s="648" t="s">
        <v>1249</v>
      </c>
      <c r="C315" s="664"/>
      <c r="D315" s="664"/>
      <c r="E315" s="664"/>
      <c r="F315" s="664"/>
      <c r="G315" s="666"/>
      <c r="H315" s="17">
        <f>SUM(D316:D318)</f>
        <v>4</v>
      </c>
      <c r="I315" s="17">
        <f>COUNT(D316:D318)*2</f>
        <v>4</v>
      </c>
    </row>
    <row r="316" spans="1:15" ht="34" hidden="1">
      <c r="A316" s="36" t="s">
        <v>557</v>
      </c>
      <c r="B316" s="37" t="s">
        <v>558</v>
      </c>
      <c r="C316" s="37"/>
      <c r="D316" s="22"/>
      <c r="E316" s="35"/>
      <c r="F316" s="34"/>
      <c r="G316" s="41"/>
      <c r="H316" s="124"/>
      <c r="I316" s="124"/>
      <c r="J316" s="124"/>
      <c r="K316" s="1"/>
      <c r="L316" s="1"/>
      <c r="M316" s="1"/>
      <c r="N316" s="1"/>
      <c r="O316" s="1"/>
    </row>
    <row r="317" spans="1:15" ht="64">
      <c r="A317" s="19" t="s">
        <v>559</v>
      </c>
      <c r="B317" s="37" t="s">
        <v>560</v>
      </c>
      <c r="C317" s="85" t="s">
        <v>561</v>
      </c>
      <c r="D317" s="421">
        <v>2</v>
      </c>
      <c r="E317" s="35" t="s">
        <v>521</v>
      </c>
      <c r="F317" s="38" t="s">
        <v>2944</v>
      </c>
      <c r="G317" s="41"/>
    </row>
    <row r="318" spans="1:15" ht="51">
      <c r="A318" s="19" t="s">
        <v>564</v>
      </c>
      <c r="B318" s="37" t="s">
        <v>565</v>
      </c>
      <c r="C318" s="67" t="s">
        <v>566</v>
      </c>
      <c r="D318" s="421">
        <v>2</v>
      </c>
      <c r="E318" s="35" t="s">
        <v>168</v>
      </c>
      <c r="F318" s="38" t="s">
        <v>3398</v>
      </c>
      <c r="G318" s="41"/>
    </row>
    <row r="319" spans="1:15" ht="40.25" customHeight="1">
      <c r="A319" s="46" t="s">
        <v>567</v>
      </c>
      <c r="B319" s="648" t="s">
        <v>1250</v>
      </c>
      <c r="C319" s="664"/>
      <c r="D319" s="664"/>
      <c r="E319" s="664"/>
      <c r="F319" s="664"/>
      <c r="G319" s="666"/>
      <c r="H319" s="17">
        <f>SUM(D320:D321)</f>
        <v>2</v>
      </c>
      <c r="I319" s="17">
        <f>COUNT(D320:D321)*2</f>
        <v>2</v>
      </c>
    </row>
    <row r="320" spans="1:15" ht="48">
      <c r="A320" s="19" t="s">
        <v>569</v>
      </c>
      <c r="B320" s="24" t="s">
        <v>570</v>
      </c>
      <c r="C320" s="67" t="s">
        <v>571</v>
      </c>
      <c r="D320" s="421">
        <v>2</v>
      </c>
      <c r="E320" s="35" t="s">
        <v>122</v>
      </c>
      <c r="F320" s="24" t="s">
        <v>1520</v>
      </c>
      <c r="G320" s="41"/>
    </row>
    <row r="321" spans="1:15" ht="32" hidden="1">
      <c r="A321" s="36" t="s">
        <v>573</v>
      </c>
      <c r="B321" s="24" t="s">
        <v>574</v>
      </c>
      <c r="C321" s="34"/>
      <c r="D321" s="34"/>
      <c r="E321" s="35"/>
      <c r="F321" s="34"/>
      <c r="G321" s="34"/>
      <c r="H321" s="124"/>
      <c r="I321" s="124"/>
      <c r="J321" s="124"/>
      <c r="K321" s="1"/>
      <c r="L321" s="1"/>
      <c r="M321" s="1"/>
      <c r="N321" s="1"/>
      <c r="O321" s="1"/>
    </row>
    <row r="322" spans="1:15" ht="19">
      <c r="A322" s="157"/>
      <c r="B322" s="654" t="s">
        <v>575</v>
      </c>
      <c r="C322" s="661"/>
      <c r="D322" s="662"/>
      <c r="E322" s="661"/>
      <c r="F322" s="661"/>
      <c r="G322" s="698"/>
      <c r="H322" s="17">
        <f>H323+H329+H334+H345+H354+H357+H361+H373+H382+H395+H401+H409+H413+H435+H466</f>
        <v>400</v>
      </c>
      <c r="I322" s="17">
        <f>I323+I329+I334+I345+I354+I357+I361+I373+I382+I395+I401+I409+I413+I435+I466</f>
        <v>400</v>
      </c>
    </row>
    <row r="323" spans="1:15" ht="40.25" customHeight="1">
      <c r="A323" s="46" t="s">
        <v>576</v>
      </c>
      <c r="B323" s="648" t="s">
        <v>577</v>
      </c>
      <c r="C323" s="664"/>
      <c r="D323" s="664"/>
      <c r="E323" s="664"/>
      <c r="F323" s="664"/>
      <c r="G323" s="666"/>
      <c r="H323" s="17">
        <f>SUM(D324:D328)</f>
        <v>8</v>
      </c>
      <c r="I323" s="17">
        <f>COUNT(D324:D328)*2</f>
        <v>8</v>
      </c>
    </row>
    <row r="324" spans="1:15" ht="64">
      <c r="A324" s="19" t="s">
        <v>578</v>
      </c>
      <c r="B324" s="37" t="s">
        <v>579</v>
      </c>
      <c r="C324" s="59" t="s">
        <v>580</v>
      </c>
      <c r="D324" s="422">
        <v>2</v>
      </c>
      <c r="E324" s="38" t="s">
        <v>581</v>
      </c>
      <c r="F324" s="38" t="s">
        <v>2768</v>
      </c>
      <c r="G324" s="41"/>
    </row>
    <row r="325" spans="1:15" ht="34" hidden="1">
      <c r="A325" s="36" t="s">
        <v>583</v>
      </c>
      <c r="B325" s="37" t="s">
        <v>584</v>
      </c>
      <c r="C325" s="37"/>
      <c r="D325" s="34"/>
      <c r="E325" s="35"/>
      <c r="F325" s="34"/>
      <c r="G325" s="34"/>
      <c r="H325" s="124"/>
      <c r="I325" s="124"/>
      <c r="J325" s="124"/>
      <c r="K325" s="1"/>
      <c r="L325" s="1"/>
      <c r="M325" s="1"/>
      <c r="N325" s="1"/>
      <c r="O325" s="1"/>
    </row>
    <row r="326" spans="1:15" ht="96">
      <c r="A326" s="19" t="s">
        <v>591</v>
      </c>
      <c r="B326" s="37" t="s">
        <v>592</v>
      </c>
      <c r="C326" s="40" t="s">
        <v>1521</v>
      </c>
      <c r="D326" s="422">
        <v>2</v>
      </c>
      <c r="E326" s="163" t="s">
        <v>122</v>
      </c>
      <c r="F326" s="24" t="s">
        <v>2945</v>
      </c>
      <c r="G326" s="41"/>
    </row>
    <row r="327" spans="1:15" ht="32">
      <c r="A327" s="19"/>
      <c r="B327" s="37"/>
      <c r="C327" s="40" t="s">
        <v>1522</v>
      </c>
      <c r="D327" s="422">
        <v>2</v>
      </c>
      <c r="E327" s="163" t="s">
        <v>1253</v>
      </c>
      <c r="F327" s="38" t="s">
        <v>1523</v>
      </c>
      <c r="G327" s="41"/>
    </row>
    <row r="328" spans="1:15" ht="34">
      <c r="A328" s="19" t="s">
        <v>595</v>
      </c>
      <c r="B328" s="20" t="s">
        <v>596</v>
      </c>
      <c r="C328" s="67" t="s">
        <v>1254</v>
      </c>
      <c r="D328" s="422">
        <v>2</v>
      </c>
      <c r="E328" s="163" t="s">
        <v>326</v>
      </c>
      <c r="F328" s="67"/>
      <c r="G328" s="41"/>
    </row>
    <row r="329" spans="1:15" ht="40.25" customHeight="1">
      <c r="A329" s="46" t="s">
        <v>597</v>
      </c>
      <c r="B329" s="648" t="s">
        <v>598</v>
      </c>
      <c r="C329" s="664"/>
      <c r="D329" s="664"/>
      <c r="E329" s="664"/>
      <c r="F329" s="664"/>
      <c r="G329" s="666"/>
      <c r="H329" s="17">
        <f>SUM(D330:D333)</f>
        <v>8</v>
      </c>
      <c r="I329" s="17">
        <f>COUNT(D330:D333)*2</f>
        <v>8</v>
      </c>
    </row>
    <row r="330" spans="1:15" ht="80">
      <c r="A330" s="19" t="s">
        <v>599</v>
      </c>
      <c r="B330" s="37" t="s">
        <v>600</v>
      </c>
      <c r="C330" s="40" t="s">
        <v>1524</v>
      </c>
      <c r="D330" s="421">
        <v>2</v>
      </c>
      <c r="E330" s="165" t="s">
        <v>521</v>
      </c>
      <c r="F330" s="372" t="s">
        <v>2946</v>
      </c>
      <c r="G330" s="41"/>
    </row>
    <row r="331" spans="1:15" ht="48">
      <c r="A331" s="19"/>
      <c r="B331" s="37"/>
      <c r="C331" s="40" t="s">
        <v>1257</v>
      </c>
      <c r="D331" s="421">
        <v>2</v>
      </c>
      <c r="E331" s="35" t="s">
        <v>581</v>
      </c>
      <c r="F331" s="77" t="s">
        <v>1258</v>
      </c>
      <c r="G331" s="41"/>
    </row>
    <row r="332" spans="1:15" ht="75" customHeight="1">
      <c r="A332" s="19"/>
      <c r="B332" s="37"/>
      <c r="C332" s="44" t="s">
        <v>1259</v>
      </c>
      <c r="D332" s="421">
        <v>2</v>
      </c>
      <c r="E332" s="23" t="s">
        <v>521</v>
      </c>
      <c r="F332" s="40" t="s">
        <v>1260</v>
      </c>
      <c r="G332" s="41"/>
    </row>
    <row r="333" spans="1:15" ht="34">
      <c r="A333" s="19" t="s">
        <v>602</v>
      </c>
      <c r="B333" s="37" t="s">
        <v>603</v>
      </c>
      <c r="C333" s="40" t="s">
        <v>1525</v>
      </c>
      <c r="D333" s="421">
        <v>2</v>
      </c>
      <c r="E333" s="23" t="s">
        <v>1261</v>
      </c>
      <c r="F333" s="38" t="s">
        <v>2368</v>
      </c>
      <c r="G333" s="240"/>
    </row>
    <row r="334" spans="1:15" ht="40.25" customHeight="1">
      <c r="A334" s="46" t="s">
        <v>604</v>
      </c>
      <c r="B334" s="648" t="s">
        <v>1262</v>
      </c>
      <c r="C334" s="664"/>
      <c r="D334" s="664"/>
      <c r="E334" s="664"/>
      <c r="F334" s="664"/>
      <c r="G334" s="666"/>
      <c r="H334" s="17">
        <f>SUM(D335:D344)</f>
        <v>18</v>
      </c>
      <c r="I334" s="17">
        <f>COUNT(D335:D344)*2</f>
        <v>18</v>
      </c>
    </row>
    <row r="335" spans="1:15" ht="34">
      <c r="A335" s="19" t="s">
        <v>606</v>
      </c>
      <c r="B335" s="37" t="s">
        <v>1263</v>
      </c>
      <c r="C335" s="67" t="s">
        <v>1526</v>
      </c>
      <c r="D335" s="421">
        <v>2</v>
      </c>
      <c r="E335" s="44" t="s">
        <v>521</v>
      </c>
      <c r="F335" s="44" t="s">
        <v>2947</v>
      </c>
      <c r="G335" s="41"/>
    </row>
    <row r="336" spans="1:15" ht="96">
      <c r="A336" s="19" t="s">
        <v>608</v>
      </c>
      <c r="B336" s="24" t="s">
        <v>1266</v>
      </c>
      <c r="C336" s="24" t="s">
        <v>2948</v>
      </c>
      <c r="D336" s="421">
        <v>2</v>
      </c>
      <c r="E336" s="34" t="s">
        <v>2657</v>
      </c>
      <c r="F336" s="24" t="s">
        <v>3399</v>
      </c>
      <c r="G336" s="41"/>
    </row>
    <row r="337" spans="1:15" ht="133.5" customHeight="1">
      <c r="A337" s="19"/>
      <c r="B337" s="24"/>
      <c r="C337" s="44" t="s">
        <v>1267</v>
      </c>
      <c r="D337" s="421">
        <v>2</v>
      </c>
      <c r="E337" s="44" t="s">
        <v>521</v>
      </c>
      <c r="F337" s="44" t="s">
        <v>2949</v>
      </c>
      <c r="G337" s="41"/>
    </row>
    <row r="338" spans="1:15" ht="80">
      <c r="A338" s="19"/>
      <c r="B338" s="24"/>
      <c r="C338" s="77" t="s">
        <v>2950</v>
      </c>
      <c r="D338" s="421">
        <v>2</v>
      </c>
      <c r="E338" s="44" t="s">
        <v>1972</v>
      </c>
      <c r="F338" s="24" t="s">
        <v>2951</v>
      </c>
      <c r="G338" s="41"/>
    </row>
    <row r="339" spans="1:15" ht="112">
      <c r="A339" s="19"/>
      <c r="B339" s="24"/>
      <c r="C339" s="44" t="s">
        <v>1268</v>
      </c>
      <c r="D339" s="421">
        <v>2</v>
      </c>
      <c r="E339" s="44" t="s">
        <v>234</v>
      </c>
      <c r="F339" s="38" t="s">
        <v>2952</v>
      </c>
      <c r="G339" s="41"/>
    </row>
    <row r="340" spans="1:15" ht="112">
      <c r="A340" s="167"/>
      <c r="B340" s="37"/>
      <c r="C340" s="59" t="s">
        <v>3400</v>
      </c>
      <c r="D340" s="421">
        <v>2</v>
      </c>
      <c r="E340" s="49" t="s">
        <v>122</v>
      </c>
      <c r="F340" s="38" t="s">
        <v>2953</v>
      </c>
      <c r="G340" s="41"/>
    </row>
    <row r="341" spans="1:15" ht="80">
      <c r="A341" s="167"/>
      <c r="B341" s="37"/>
      <c r="C341" s="44" t="s">
        <v>612</v>
      </c>
      <c r="D341" s="421">
        <v>2</v>
      </c>
      <c r="E341" s="49" t="s">
        <v>122</v>
      </c>
      <c r="F341" s="38" t="s">
        <v>3313</v>
      </c>
      <c r="G341" s="41"/>
    </row>
    <row r="342" spans="1:15" ht="48">
      <c r="A342" s="167"/>
      <c r="B342" s="37"/>
      <c r="C342" s="44" t="s">
        <v>611</v>
      </c>
      <c r="D342" s="421">
        <v>2</v>
      </c>
      <c r="E342" s="49" t="s">
        <v>122</v>
      </c>
      <c r="F342" s="24" t="s">
        <v>2369</v>
      </c>
      <c r="G342" s="41"/>
    </row>
    <row r="343" spans="1:15" ht="32">
      <c r="A343" s="19" t="s">
        <v>614</v>
      </c>
      <c r="B343" s="37" t="s">
        <v>615</v>
      </c>
      <c r="C343" s="40" t="s">
        <v>1269</v>
      </c>
      <c r="D343" s="421">
        <v>2</v>
      </c>
      <c r="E343" s="35" t="s">
        <v>521</v>
      </c>
      <c r="F343" s="381" t="s">
        <v>2783</v>
      </c>
      <c r="G343" s="41"/>
    </row>
    <row r="344" spans="1:15" ht="34" hidden="1">
      <c r="A344" s="36" t="s">
        <v>616</v>
      </c>
      <c r="B344" s="20" t="s">
        <v>1270</v>
      </c>
      <c r="C344" s="34"/>
      <c r="D344" s="34"/>
      <c r="E344" s="35"/>
      <c r="F344" s="34"/>
      <c r="G344" s="34"/>
      <c r="H344" s="124"/>
      <c r="I344" s="124"/>
      <c r="J344" s="124"/>
      <c r="K344" s="1"/>
      <c r="L344" s="1"/>
      <c r="M344" s="1"/>
      <c r="N344" s="1"/>
      <c r="O344" s="1"/>
    </row>
    <row r="345" spans="1:15" ht="40.25" customHeight="1">
      <c r="A345" s="46" t="s">
        <v>619</v>
      </c>
      <c r="B345" s="648" t="s">
        <v>620</v>
      </c>
      <c r="C345" s="664"/>
      <c r="D345" s="664"/>
      <c r="E345" s="664"/>
      <c r="F345" s="664"/>
      <c r="G345" s="666"/>
      <c r="H345" s="17">
        <f>SUM(D346:D353)</f>
        <v>16</v>
      </c>
      <c r="I345" s="17">
        <f>COUNT(D346:D353)*2</f>
        <v>16</v>
      </c>
    </row>
    <row r="346" spans="1:15" ht="48">
      <c r="A346" s="19" t="s">
        <v>621</v>
      </c>
      <c r="B346" s="20" t="s">
        <v>622</v>
      </c>
      <c r="C346" s="59" t="s">
        <v>2370</v>
      </c>
      <c r="D346" s="421">
        <v>2</v>
      </c>
      <c r="E346" s="35" t="s">
        <v>326</v>
      </c>
      <c r="F346" s="40" t="s">
        <v>2954</v>
      </c>
      <c r="G346" s="41"/>
    </row>
    <row r="347" spans="1:15" ht="48">
      <c r="A347" s="19" t="s">
        <v>623</v>
      </c>
      <c r="B347" s="38" t="s">
        <v>624</v>
      </c>
      <c r="C347" s="40" t="s">
        <v>1272</v>
      </c>
      <c r="D347" s="421">
        <v>2</v>
      </c>
      <c r="E347" s="35" t="s">
        <v>581</v>
      </c>
      <c r="F347" s="38" t="s">
        <v>1273</v>
      </c>
      <c r="G347" s="41"/>
    </row>
    <row r="348" spans="1:15" ht="32">
      <c r="A348" s="19"/>
      <c r="B348" s="38"/>
      <c r="C348" s="40" t="s">
        <v>1274</v>
      </c>
      <c r="D348" s="421">
        <v>2</v>
      </c>
      <c r="E348" s="35" t="s">
        <v>122</v>
      </c>
      <c r="F348" s="38" t="s">
        <v>1740</v>
      </c>
      <c r="G348" s="41"/>
    </row>
    <row r="349" spans="1:15" ht="48">
      <c r="A349" s="19"/>
      <c r="B349" s="38"/>
      <c r="C349" s="67" t="s">
        <v>2955</v>
      </c>
      <c r="D349" s="421">
        <v>2</v>
      </c>
      <c r="E349" s="35" t="s">
        <v>241</v>
      </c>
      <c r="F349" s="85" t="s">
        <v>1870</v>
      </c>
      <c r="G349" s="41"/>
    </row>
    <row r="350" spans="1:15" ht="34">
      <c r="A350" s="19" t="s">
        <v>625</v>
      </c>
      <c r="B350" s="20" t="s">
        <v>626</v>
      </c>
      <c r="C350" s="38" t="s">
        <v>1276</v>
      </c>
      <c r="D350" s="421">
        <v>2</v>
      </c>
      <c r="E350" s="38" t="s">
        <v>122</v>
      </c>
      <c r="F350" s="38" t="s">
        <v>1277</v>
      </c>
      <c r="G350" s="41"/>
    </row>
    <row r="351" spans="1:15" ht="80">
      <c r="A351" s="19"/>
      <c r="B351" s="37"/>
      <c r="C351" s="38" t="s">
        <v>1278</v>
      </c>
      <c r="D351" s="421">
        <v>2</v>
      </c>
      <c r="E351" s="38" t="s">
        <v>122</v>
      </c>
      <c r="F351" s="24" t="s">
        <v>2371</v>
      </c>
      <c r="G351" s="41"/>
    </row>
    <row r="352" spans="1:15" ht="32">
      <c r="A352" s="19" t="s">
        <v>627</v>
      </c>
      <c r="B352" s="37" t="s">
        <v>628</v>
      </c>
      <c r="C352" s="38" t="s">
        <v>1279</v>
      </c>
      <c r="D352" s="421">
        <v>2</v>
      </c>
      <c r="E352" s="35" t="s">
        <v>521</v>
      </c>
      <c r="F352" s="38" t="s">
        <v>1280</v>
      </c>
      <c r="G352" s="41"/>
    </row>
    <row r="353" spans="1:9" ht="32">
      <c r="A353" s="19" t="s">
        <v>629</v>
      </c>
      <c r="B353" s="37" t="s">
        <v>630</v>
      </c>
      <c r="C353" s="38" t="s">
        <v>1527</v>
      </c>
      <c r="D353" s="421">
        <v>2</v>
      </c>
      <c r="E353" s="35" t="s">
        <v>521</v>
      </c>
      <c r="F353" s="38" t="s">
        <v>1741</v>
      </c>
      <c r="G353" s="41"/>
    </row>
    <row r="354" spans="1:9" ht="40.25" customHeight="1">
      <c r="A354" s="46" t="s">
        <v>631</v>
      </c>
      <c r="B354" s="700" t="s">
        <v>1282</v>
      </c>
      <c r="C354" s="701"/>
      <c r="D354" s="701"/>
      <c r="E354" s="701"/>
      <c r="F354" s="701"/>
      <c r="G354" s="702"/>
      <c r="H354" s="17">
        <f>SUM(D355:D356)</f>
        <v>4</v>
      </c>
      <c r="I354" s="17">
        <f>COUNT(D355:D356)*2</f>
        <v>4</v>
      </c>
    </row>
    <row r="355" spans="1:9" ht="48">
      <c r="A355" s="19" t="s">
        <v>633</v>
      </c>
      <c r="B355" s="24" t="s">
        <v>634</v>
      </c>
      <c r="C355" s="164" t="s">
        <v>1528</v>
      </c>
      <c r="D355" s="421">
        <v>2</v>
      </c>
      <c r="E355" s="35" t="s">
        <v>326</v>
      </c>
      <c r="F355" s="24" t="s">
        <v>2956</v>
      </c>
      <c r="G355" s="41"/>
    </row>
    <row r="356" spans="1:9" ht="32">
      <c r="A356" s="19" t="s">
        <v>635</v>
      </c>
      <c r="B356" s="38" t="s">
        <v>636</v>
      </c>
      <c r="C356" s="38" t="s">
        <v>1283</v>
      </c>
      <c r="D356" s="421">
        <v>2</v>
      </c>
      <c r="E356" s="35" t="s">
        <v>326</v>
      </c>
      <c r="F356" s="24" t="s">
        <v>2957</v>
      </c>
      <c r="G356" s="183"/>
    </row>
    <row r="357" spans="1:9" ht="40.25" customHeight="1">
      <c r="A357" s="46" t="s">
        <v>638</v>
      </c>
      <c r="B357" s="648" t="s">
        <v>1284</v>
      </c>
      <c r="C357" s="664"/>
      <c r="D357" s="664"/>
      <c r="E357" s="664"/>
      <c r="F357" s="664"/>
      <c r="G357" s="666"/>
      <c r="H357" s="17">
        <f>SUM(D358:D360)</f>
        <v>6</v>
      </c>
      <c r="I357" s="17">
        <f>COUNT(D358:D360)*2</f>
        <v>6</v>
      </c>
    </row>
    <row r="358" spans="1:9" ht="32">
      <c r="A358" s="19" t="s">
        <v>640</v>
      </c>
      <c r="B358" s="24" t="s">
        <v>1285</v>
      </c>
      <c r="C358" s="40" t="s">
        <v>1286</v>
      </c>
      <c r="D358" s="421">
        <v>2</v>
      </c>
      <c r="E358" s="35" t="s">
        <v>581</v>
      </c>
      <c r="F358" s="24" t="s">
        <v>1529</v>
      </c>
      <c r="G358" s="183"/>
    </row>
    <row r="359" spans="1:9" ht="48">
      <c r="A359" s="19" t="s">
        <v>644</v>
      </c>
      <c r="B359" s="24" t="s">
        <v>645</v>
      </c>
      <c r="C359" s="24" t="s">
        <v>646</v>
      </c>
      <c r="D359" s="421">
        <v>2</v>
      </c>
      <c r="E359" s="35" t="s">
        <v>581</v>
      </c>
      <c r="F359" s="44" t="s">
        <v>2958</v>
      </c>
      <c r="G359" s="41"/>
    </row>
    <row r="360" spans="1:9" ht="32">
      <c r="A360" s="19"/>
      <c r="B360" s="24"/>
      <c r="C360" s="38" t="s">
        <v>647</v>
      </c>
      <c r="D360" s="421">
        <v>2</v>
      </c>
      <c r="E360" s="35" t="s">
        <v>122</v>
      </c>
      <c r="F360" s="38" t="s">
        <v>1742</v>
      </c>
      <c r="G360" s="41"/>
    </row>
    <row r="361" spans="1:9" ht="40.25" customHeight="1">
      <c r="A361" s="46" t="s">
        <v>649</v>
      </c>
      <c r="B361" s="652" t="s">
        <v>1287</v>
      </c>
      <c r="C361" s="672"/>
      <c r="D361" s="672"/>
      <c r="E361" s="672"/>
      <c r="F361" s="672"/>
      <c r="G361" s="674"/>
      <c r="H361" s="17">
        <f>SUM(D362:D372)</f>
        <v>20</v>
      </c>
      <c r="I361" s="17">
        <f>COUNT(D362:D372)*2</f>
        <v>20</v>
      </c>
    </row>
    <row r="362" spans="1:9" ht="64">
      <c r="A362" s="19" t="s">
        <v>651</v>
      </c>
      <c r="B362" s="58" t="s">
        <v>652</v>
      </c>
      <c r="C362" s="38" t="s">
        <v>1289</v>
      </c>
      <c r="D362" s="421">
        <v>2</v>
      </c>
      <c r="E362" s="163" t="s">
        <v>121</v>
      </c>
      <c r="F362" s="38" t="s">
        <v>2372</v>
      </c>
      <c r="G362" s="295"/>
    </row>
    <row r="363" spans="1:9" ht="32">
      <c r="A363" s="19"/>
      <c r="B363" s="54"/>
      <c r="C363" s="38" t="s">
        <v>3316</v>
      </c>
      <c r="D363" s="421">
        <v>2</v>
      </c>
      <c r="E363" s="163" t="s">
        <v>122</v>
      </c>
      <c r="F363" s="38" t="s">
        <v>3315</v>
      </c>
      <c r="G363" s="41"/>
    </row>
    <row r="364" spans="1:9" ht="48">
      <c r="A364" s="19" t="s">
        <v>653</v>
      </c>
      <c r="B364" s="37" t="s">
        <v>654</v>
      </c>
      <c r="C364" s="38" t="s">
        <v>3318</v>
      </c>
      <c r="D364" s="419">
        <v>2</v>
      </c>
      <c r="E364" s="163" t="s">
        <v>122</v>
      </c>
      <c r="F364" s="38" t="s">
        <v>3314</v>
      </c>
      <c r="G364" s="41"/>
    </row>
    <row r="365" spans="1:9" ht="48">
      <c r="A365" s="19"/>
      <c r="B365" s="37"/>
      <c r="C365" s="38" t="s">
        <v>655</v>
      </c>
      <c r="D365" s="421">
        <v>2</v>
      </c>
      <c r="E365" s="163" t="s">
        <v>581</v>
      </c>
      <c r="F365" s="38" t="s">
        <v>1743</v>
      </c>
      <c r="G365" s="41"/>
    </row>
    <row r="366" spans="1:9" ht="32">
      <c r="A366" s="19"/>
      <c r="B366" s="37"/>
      <c r="C366" s="38" t="s">
        <v>656</v>
      </c>
      <c r="D366" s="421">
        <v>2</v>
      </c>
      <c r="E366" s="163" t="s">
        <v>521</v>
      </c>
      <c r="F366" s="38" t="s">
        <v>1743</v>
      </c>
      <c r="G366" s="41"/>
    </row>
    <row r="367" spans="1:9" ht="48">
      <c r="A367" s="19" t="s">
        <v>657</v>
      </c>
      <c r="B367" s="37" t="s">
        <v>658</v>
      </c>
      <c r="C367" s="38" t="s">
        <v>659</v>
      </c>
      <c r="D367" s="423">
        <v>2</v>
      </c>
      <c r="E367" s="35" t="s">
        <v>326</v>
      </c>
      <c r="F367" s="38" t="s">
        <v>1531</v>
      </c>
      <c r="G367" s="41"/>
    </row>
    <row r="368" spans="1:9" ht="32">
      <c r="A368" s="19"/>
      <c r="C368" s="38" t="s">
        <v>660</v>
      </c>
      <c r="D368" s="427">
        <v>2</v>
      </c>
      <c r="E368" s="38" t="s">
        <v>521</v>
      </c>
      <c r="F368" s="38" t="s">
        <v>2373</v>
      </c>
      <c r="G368" s="41"/>
    </row>
    <row r="369" spans="1:15" ht="34">
      <c r="A369" s="19" t="s">
        <v>661</v>
      </c>
      <c r="B369" s="37" t="s">
        <v>662</v>
      </c>
      <c r="C369" s="24" t="s">
        <v>1532</v>
      </c>
      <c r="D369" s="421">
        <v>2</v>
      </c>
      <c r="E369" s="163" t="s">
        <v>122</v>
      </c>
      <c r="F369" s="24" t="s">
        <v>1291</v>
      </c>
      <c r="G369" s="41"/>
    </row>
    <row r="370" spans="1:15" ht="32">
      <c r="A370" s="19"/>
      <c r="B370" s="37"/>
      <c r="C370" s="24" t="s">
        <v>1292</v>
      </c>
      <c r="D370" s="421">
        <v>2</v>
      </c>
      <c r="E370" s="163" t="s">
        <v>122</v>
      </c>
      <c r="F370" s="24" t="s">
        <v>1293</v>
      </c>
      <c r="G370" s="41"/>
    </row>
    <row r="371" spans="1:15" ht="48">
      <c r="A371" s="19"/>
      <c r="B371" s="37"/>
      <c r="C371" s="59" t="s">
        <v>2769</v>
      </c>
      <c r="D371" s="421">
        <v>2</v>
      </c>
      <c r="E371" s="53" t="s">
        <v>121</v>
      </c>
      <c r="F371" s="38" t="s">
        <v>1744</v>
      </c>
      <c r="G371" s="41"/>
    </row>
    <row r="372" spans="1:15" ht="17" hidden="1">
      <c r="A372" s="36" t="s">
        <v>663</v>
      </c>
      <c r="B372" s="37" t="s">
        <v>664</v>
      </c>
      <c r="C372" s="38"/>
      <c r="D372" s="34"/>
      <c r="E372" s="35"/>
      <c r="F372" s="34"/>
      <c r="G372" s="34"/>
      <c r="H372" s="124"/>
      <c r="I372" s="124"/>
      <c r="J372" s="124"/>
      <c r="K372" s="1"/>
      <c r="L372" s="1"/>
      <c r="M372" s="1"/>
      <c r="N372" s="1"/>
      <c r="O372" s="1"/>
    </row>
    <row r="373" spans="1:15" ht="40.25" customHeight="1">
      <c r="A373" s="46" t="s">
        <v>667</v>
      </c>
      <c r="B373" s="648" t="s">
        <v>1295</v>
      </c>
      <c r="C373" s="664"/>
      <c r="D373" s="664"/>
      <c r="E373" s="664"/>
      <c r="F373" s="664"/>
      <c r="G373" s="666"/>
      <c r="H373" s="17">
        <f>SUM(D374:D381)</f>
        <v>16</v>
      </c>
      <c r="I373" s="17">
        <f>COUNT(D374:D381)*2</f>
        <v>16</v>
      </c>
    </row>
    <row r="374" spans="1:15" ht="34">
      <c r="A374" s="19" t="s">
        <v>669</v>
      </c>
      <c r="B374" s="20" t="s">
        <v>670</v>
      </c>
      <c r="C374" s="40" t="s">
        <v>3321</v>
      </c>
      <c r="D374" s="421">
        <v>2</v>
      </c>
      <c r="E374" s="35" t="s">
        <v>581</v>
      </c>
      <c r="F374" s="24" t="s">
        <v>2374</v>
      </c>
      <c r="G374" s="41"/>
    </row>
    <row r="375" spans="1:15" ht="64">
      <c r="A375" s="19" t="s">
        <v>672</v>
      </c>
      <c r="B375" s="37" t="s">
        <v>673</v>
      </c>
      <c r="C375" s="38" t="s">
        <v>3322</v>
      </c>
      <c r="D375" s="419">
        <v>2</v>
      </c>
      <c r="E375" s="35" t="s">
        <v>581</v>
      </c>
      <c r="F375" s="164" t="s">
        <v>3401</v>
      </c>
      <c r="G375" s="41"/>
    </row>
    <row r="376" spans="1:15" ht="34">
      <c r="A376" s="19" t="s">
        <v>674</v>
      </c>
      <c r="B376" s="37" t="s">
        <v>675</v>
      </c>
      <c r="C376" s="38" t="s">
        <v>1298</v>
      </c>
      <c r="D376" s="421">
        <v>2</v>
      </c>
      <c r="E376" s="35" t="s">
        <v>581</v>
      </c>
      <c r="F376" s="38" t="s">
        <v>1533</v>
      </c>
      <c r="G376" s="41"/>
    </row>
    <row r="377" spans="1:15" ht="32">
      <c r="A377" s="19" t="s">
        <v>676</v>
      </c>
      <c r="B377" s="54" t="s">
        <v>677</v>
      </c>
      <c r="C377" s="67" t="s">
        <v>1534</v>
      </c>
      <c r="D377" s="421">
        <v>2</v>
      </c>
      <c r="E377" s="35" t="s">
        <v>581</v>
      </c>
      <c r="F377" s="40" t="s">
        <v>2959</v>
      </c>
      <c r="G377" s="41"/>
    </row>
    <row r="378" spans="1:15" ht="112">
      <c r="A378" s="19" t="s">
        <v>679</v>
      </c>
      <c r="B378" s="37" t="s">
        <v>680</v>
      </c>
      <c r="C378" s="40" t="s">
        <v>1535</v>
      </c>
      <c r="D378" s="421">
        <v>2</v>
      </c>
      <c r="E378" s="35" t="s">
        <v>190</v>
      </c>
      <c r="F378" s="40" t="s">
        <v>3320</v>
      </c>
      <c r="G378" s="41"/>
    </row>
    <row r="379" spans="1:15" ht="80">
      <c r="A379" s="19" t="s">
        <v>682</v>
      </c>
      <c r="B379" s="37" t="s">
        <v>683</v>
      </c>
      <c r="C379" s="40" t="s">
        <v>1300</v>
      </c>
      <c r="D379" s="421">
        <v>2</v>
      </c>
      <c r="E379" s="35" t="s">
        <v>581</v>
      </c>
      <c r="F379" s="40" t="s">
        <v>2770</v>
      </c>
      <c r="G379" s="41"/>
    </row>
    <row r="380" spans="1:15" ht="32">
      <c r="A380" s="19"/>
      <c r="B380" s="37"/>
      <c r="C380" s="60" t="s">
        <v>685</v>
      </c>
      <c r="D380" s="421">
        <v>2</v>
      </c>
      <c r="E380" s="35" t="s">
        <v>581</v>
      </c>
      <c r="F380" s="38" t="s">
        <v>2961</v>
      </c>
      <c r="G380" s="41"/>
    </row>
    <row r="381" spans="1:15" ht="96.75" customHeight="1">
      <c r="A381" s="19" t="s">
        <v>686</v>
      </c>
      <c r="B381" s="37" t="s">
        <v>687</v>
      </c>
      <c r="C381" s="234" t="s">
        <v>1301</v>
      </c>
      <c r="D381" s="421">
        <v>2</v>
      </c>
      <c r="E381" s="35" t="s">
        <v>168</v>
      </c>
      <c r="F381" s="24" t="s">
        <v>2962</v>
      </c>
      <c r="G381" s="41"/>
    </row>
    <row r="382" spans="1:15" ht="40.25" customHeight="1">
      <c r="A382" s="46" t="s">
        <v>689</v>
      </c>
      <c r="B382" s="648" t="s">
        <v>690</v>
      </c>
      <c r="C382" s="664"/>
      <c r="D382" s="664"/>
      <c r="E382" s="664"/>
      <c r="F382" s="664"/>
      <c r="G382" s="666"/>
      <c r="H382" s="17">
        <f>SUM(D383:D394)</f>
        <v>24</v>
      </c>
      <c r="I382" s="17">
        <f>COUNT(D383:D394)*2</f>
        <v>24</v>
      </c>
    </row>
    <row r="383" spans="1:15" ht="80">
      <c r="A383" s="19" t="s">
        <v>691</v>
      </c>
      <c r="B383" s="37" t="s">
        <v>692</v>
      </c>
      <c r="C383" s="47" t="s">
        <v>3337</v>
      </c>
      <c r="D383" s="421">
        <v>2</v>
      </c>
      <c r="E383" s="35" t="s">
        <v>122</v>
      </c>
      <c r="F383" s="376" t="s">
        <v>2963</v>
      </c>
      <c r="G383" s="41"/>
    </row>
    <row r="384" spans="1:15" ht="96">
      <c r="A384" s="19"/>
      <c r="B384" s="37"/>
      <c r="C384" s="47" t="s">
        <v>1833</v>
      </c>
      <c r="D384" s="421">
        <v>2</v>
      </c>
      <c r="E384" s="35" t="s">
        <v>122</v>
      </c>
      <c r="F384" s="168" t="s">
        <v>2964</v>
      </c>
      <c r="G384" s="41"/>
    </row>
    <row r="385" spans="1:15" ht="96">
      <c r="A385" s="19"/>
      <c r="B385" s="37"/>
      <c r="C385" s="47" t="s">
        <v>2375</v>
      </c>
      <c r="D385" s="421">
        <v>2</v>
      </c>
      <c r="E385" s="35" t="s">
        <v>122</v>
      </c>
      <c r="F385" s="47" t="s">
        <v>3402</v>
      </c>
      <c r="G385" s="41"/>
    </row>
    <row r="386" spans="1:15" ht="32">
      <c r="A386" s="19"/>
      <c r="B386" s="37"/>
      <c r="C386" s="47" t="s">
        <v>1537</v>
      </c>
      <c r="D386" s="422">
        <v>2</v>
      </c>
      <c r="E386" s="38" t="s">
        <v>122</v>
      </c>
      <c r="F386" s="24" t="s">
        <v>1303</v>
      </c>
      <c r="G386" s="41"/>
    </row>
    <row r="387" spans="1:15" ht="32">
      <c r="A387" s="19"/>
      <c r="B387" s="37"/>
      <c r="C387" s="373" t="s">
        <v>3338</v>
      </c>
      <c r="D387" s="422">
        <v>2</v>
      </c>
      <c r="E387" s="38" t="s">
        <v>241</v>
      </c>
      <c r="F387" s="24" t="s">
        <v>1304</v>
      </c>
      <c r="G387" s="41"/>
    </row>
    <row r="388" spans="1:15" ht="103.5" customHeight="1">
      <c r="A388" s="19"/>
      <c r="B388" s="37"/>
      <c r="C388" s="47" t="s">
        <v>1836</v>
      </c>
      <c r="D388" s="422">
        <v>2</v>
      </c>
      <c r="E388" s="38" t="s">
        <v>521</v>
      </c>
      <c r="F388" s="24" t="s">
        <v>1837</v>
      </c>
      <c r="G388" s="41"/>
    </row>
    <row r="389" spans="1:15" ht="75" customHeight="1">
      <c r="A389" s="19" t="s">
        <v>693</v>
      </c>
      <c r="B389" s="37" t="s">
        <v>694</v>
      </c>
      <c r="C389" s="40" t="s">
        <v>1835</v>
      </c>
      <c r="D389" s="422">
        <v>2</v>
      </c>
      <c r="E389" s="38" t="s">
        <v>793</v>
      </c>
      <c r="F389" s="38" t="s">
        <v>1306</v>
      </c>
      <c r="G389" s="41"/>
    </row>
    <row r="390" spans="1:15" ht="32">
      <c r="A390" s="19"/>
      <c r="B390" s="37"/>
      <c r="C390" s="38" t="s">
        <v>1307</v>
      </c>
      <c r="D390" s="422">
        <v>2</v>
      </c>
      <c r="E390" s="38" t="s">
        <v>122</v>
      </c>
      <c r="F390" s="38"/>
      <c r="G390" s="41"/>
    </row>
    <row r="391" spans="1:15" ht="48">
      <c r="A391" s="19"/>
      <c r="B391" s="37"/>
      <c r="C391" s="40" t="s">
        <v>1538</v>
      </c>
      <c r="D391" s="421">
        <v>2</v>
      </c>
      <c r="E391" s="35" t="s">
        <v>521</v>
      </c>
      <c r="F391" s="24" t="s">
        <v>1539</v>
      </c>
      <c r="G391" s="183"/>
    </row>
    <row r="392" spans="1:15" ht="48">
      <c r="A392" s="19" t="s">
        <v>695</v>
      </c>
      <c r="B392" s="37" t="s">
        <v>696</v>
      </c>
      <c r="C392" s="165" t="s">
        <v>2376</v>
      </c>
      <c r="D392" s="421">
        <v>2</v>
      </c>
      <c r="E392" s="79" t="s">
        <v>241</v>
      </c>
      <c r="F392" s="85" t="s">
        <v>2965</v>
      </c>
      <c r="G392" s="41"/>
    </row>
    <row r="393" spans="1:15" ht="128">
      <c r="A393" s="19"/>
      <c r="B393" s="37"/>
      <c r="C393" s="165" t="s">
        <v>3339</v>
      </c>
      <c r="D393" s="421">
        <v>2</v>
      </c>
      <c r="E393" s="79" t="s">
        <v>233</v>
      </c>
      <c r="F393" s="85" t="s">
        <v>3340</v>
      </c>
      <c r="G393" s="41"/>
    </row>
    <row r="394" spans="1:15" ht="51">
      <c r="A394" s="19" t="s">
        <v>697</v>
      </c>
      <c r="B394" s="20" t="s">
        <v>698</v>
      </c>
      <c r="C394" s="40" t="s">
        <v>1714</v>
      </c>
      <c r="D394" s="419">
        <v>2</v>
      </c>
      <c r="E394" s="35" t="s">
        <v>521</v>
      </c>
      <c r="F394" s="40"/>
      <c r="G394" s="41"/>
    </row>
    <row r="395" spans="1:15" ht="40.25" customHeight="1">
      <c r="A395" s="46" t="s">
        <v>699</v>
      </c>
      <c r="B395" s="648" t="s">
        <v>700</v>
      </c>
      <c r="C395" s="664"/>
      <c r="D395" s="664"/>
      <c r="E395" s="664"/>
      <c r="F395" s="664"/>
      <c r="G395" s="666"/>
      <c r="H395" s="17">
        <f>SUM(D396:D400)</f>
        <v>6</v>
      </c>
      <c r="I395" s="17">
        <f>COUNT(D396:D400)*2</f>
        <v>6</v>
      </c>
    </row>
    <row r="396" spans="1:15" ht="32" hidden="1">
      <c r="A396" s="36" t="s">
        <v>701</v>
      </c>
      <c r="B396" s="24" t="s">
        <v>702</v>
      </c>
      <c r="C396" s="34"/>
      <c r="D396" s="34"/>
      <c r="E396" s="35"/>
      <c r="F396" s="34"/>
      <c r="G396" s="34"/>
      <c r="H396" s="124"/>
      <c r="I396" s="124"/>
      <c r="J396" s="124"/>
      <c r="K396" s="1"/>
      <c r="L396" s="1"/>
      <c r="M396" s="1"/>
      <c r="N396" s="1"/>
      <c r="O396" s="1"/>
    </row>
    <row r="397" spans="1:15" ht="32" hidden="1">
      <c r="A397" s="36" t="s">
        <v>703</v>
      </c>
      <c r="B397" s="24" t="s">
        <v>704</v>
      </c>
      <c r="C397" s="34"/>
      <c r="D397" s="34"/>
      <c r="E397" s="35"/>
      <c r="F397" s="34"/>
      <c r="G397" s="34"/>
      <c r="H397" s="124"/>
      <c r="I397" s="124"/>
      <c r="J397" s="124"/>
      <c r="K397" s="1"/>
      <c r="L397" s="1"/>
      <c r="M397" s="1"/>
      <c r="N397" s="1"/>
      <c r="O397" s="1"/>
    </row>
    <row r="398" spans="1:15" ht="160">
      <c r="A398" s="19" t="s">
        <v>705</v>
      </c>
      <c r="B398" s="37" t="s">
        <v>1310</v>
      </c>
      <c r="C398" s="40" t="s">
        <v>1540</v>
      </c>
      <c r="D398" s="421">
        <v>2</v>
      </c>
      <c r="E398" s="35" t="s">
        <v>521</v>
      </c>
      <c r="F398" s="24" t="s">
        <v>2966</v>
      </c>
      <c r="G398" s="183"/>
    </row>
    <row r="399" spans="1:15" ht="272">
      <c r="A399" s="19"/>
      <c r="B399" s="70"/>
      <c r="C399" s="40" t="s">
        <v>1745</v>
      </c>
      <c r="D399" s="421">
        <v>2</v>
      </c>
      <c r="E399" s="35" t="s">
        <v>121</v>
      </c>
      <c r="F399" s="24" t="s">
        <v>3403</v>
      </c>
      <c r="G399" s="183"/>
    </row>
    <row r="400" spans="1:15" ht="112">
      <c r="A400" s="19"/>
      <c r="B400" s="70"/>
      <c r="C400" s="24" t="s">
        <v>1746</v>
      </c>
      <c r="D400" s="421">
        <v>2</v>
      </c>
      <c r="E400" s="34" t="s">
        <v>121</v>
      </c>
      <c r="F400" s="24" t="s">
        <v>2771</v>
      </c>
      <c r="G400" s="235"/>
    </row>
    <row r="401" spans="1:15" ht="40.25" customHeight="1">
      <c r="A401" s="46" t="s">
        <v>706</v>
      </c>
      <c r="B401" s="648" t="s">
        <v>707</v>
      </c>
      <c r="C401" s="664"/>
      <c r="D401" s="664"/>
      <c r="E401" s="664"/>
      <c r="F401" s="664"/>
      <c r="G401" s="666"/>
      <c r="H401" s="17">
        <f>SUM(D402:D408)</f>
        <v>10</v>
      </c>
      <c r="I401" s="17">
        <f>COUNT(D402:D408)*2</f>
        <v>10</v>
      </c>
    </row>
    <row r="402" spans="1:15" ht="17" hidden="1">
      <c r="A402" s="36" t="s">
        <v>708</v>
      </c>
      <c r="B402" s="37" t="s">
        <v>709</v>
      </c>
      <c r="C402" s="40"/>
      <c r="D402" s="22"/>
      <c r="E402" s="35"/>
      <c r="F402" s="34"/>
      <c r="G402" s="41"/>
      <c r="H402" s="124"/>
      <c r="I402" s="124"/>
      <c r="J402" s="124"/>
      <c r="K402" s="1"/>
      <c r="L402" s="1"/>
      <c r="M402" s="1"/>
      <c r="N402" s="1"/>
      <c r="O402" s="1"/>
    </row>
    <row r="403" spans="1:15" ht="96">
      <c r="A403" s="19" t="s">
        <v>710</v>
      </c>
      <c r="B403" s="37" t="s">
        <v>711</v>
      </c>
      <c r="C403" s="369" t="s">
        <v>2967</v>
      </c>
      <c r="D403" s="421">
        <v>2</v>
      </c>
      <c r="E403" s="23" t="s">
        <v>122</v>
      </c>
      <c r="F403" s="77" t="s">
        <v>2968</v>
      </c>
      <c r="G403" s="22"/>
    </row>
    <row r="404" spans="1:15" ht="32">
      <c r="A404" s="19" t="s">
        <v>712</v>
      </c>
      <c r="B404" s="37" t="s">
        <v>713</v>
      </c>
      <c r="C404" s="85" t="s">
        <v>714</v>
      </c>
      <c r="D404" s="421">
        <v>2</v>
      </c>
      <c r="E404" s="53" t="s">
        <v>122</v>
      </c>
      <c r="F404" s="85" t="s">
        <v>2633</v>
      </c>
      <c r="G404" s="41"/>
    </row>
    <row r="405" spans="1:15" ht="128">
      <c r="A405" s="19" t="s">
        <v>715</v>
      </c>
      <c r="B405" s="58" t="s">
        <v>716</v>
      </c>
      <c r="C405" s="40" t="s">
        <v>1747</v>
      </c>
      <c r="D405" s="421">
        <v>2</v>
      </c>
      <c r="E405" s="35" t="s">
        <v>122</v>
      </c>
      <c r="F405" s="40" t="s">
        <v>2969</v>
      </c>
      <c r="G405" s="183"/>
    </row>
    <row r="406" spans="1:15" ht="64">
      <c r="A406" s="19"/>
      <c r="C406" s="40" t="s">
        <v>1748</v>
      </c>
      <c r="D406" s="421">
        <v>2</v>
      </c>
      <c r="E406" s="35" t="s">
        <v>122</v>
      </c>
      <c r="F406" s="24" t="s">
        <v>2970</v>
      </c>
      <c r="G406" s="41"/>
    </row>
    <row r="407" spans="1:15" ht="48">
      <c r="A407" s="19"/>
      <c r="B407" s="54"/>
      <c r="C407" s="40" t="s">
        <v>1541</v>
      </c>
      <c r="D407" s="421">
        <v>2</v>
      </c>
      <c r="E407" s="35" t="s">
        <v>122</v>
      </c>
      <c r="F407" s="24" t="s">
        <v>2971</v>
      </c>
      <c r="G407" s="41"/>
    </row>
    <row r="408" spans="1:15" ht="17" hidden="1">
      <c r="A408" s="36" t="s">
        <v>717</v>
      </c>
      <c r="B408" s="37" t="s">
        <v>718</v>
      </c>
      <c r="C408" s="34"/>
      <c r="D408" s="34"/>
      <c r="E408" s="35"/>
      <c r="F408" s="34"/>
      <c r="G408" s="34"/>
      <c r="H408" s="124"/>
      <c r="I408" s="124"/>
      <c r="J408" s="124"/>
      <c r="K408" s="1"/>
      <c r="L408" s="1"/>
      <c r="M408" s="1"/>
      <c r="N408" s="1"/>
      <c r="O408" s="1"/>
    </row>
    <row r="409" spans="1:15" ht="40.25" customHeight="1">
      <c r="A409" s="46" t="s">
        <v>719</v>
      </c>
      <c r="B409" s="648" t="s">
        <v>720</v>
      </c>
      <c r="C409" s="664"/>
      <c r="D409" s="664"/>
      <c r="E409" s="664"/>
      <c r="F409" s="664"/>
      <c r="G409" s="666"/>
      <c r="H409" s="17">
        <f>SUM(D410:D412)</f>
        <v>4</v>
      </c>
      <c r="I409" s="17">
        <f>COUNT(D410:D412)*2</f>
        <v>4</v>
      </c>
    </row>
    <row r="410" spans="1:15" ht="48">
      <c r="A410" s="19" t="s">
        <v>721</v>
      </c>
      <c r="B410" s="37" t="s">
        <v>722</v>
      </c>
      <c r="C410" s="38" t="s">
        <v>723</v>
      </c>
      <c r="D410" s="421">
        <v>2</v>
      </c>
      <c r="E410" s="35" t="s">
        <v>168</v>
      </c>
      <c r="F410" s="154" t="s">
        <v>2377</v>
      </c>
      <c r="G410" s="41"/>
    </row>
    <row r="411" spans="1:15" ht="17" hidden="1">
      <c r="A411" s="36" t="s">
        <v>724</v>
      </c>
      <c r="B411" s="37" t="s">
        <v>725</v>
      </c>
      <c r="C411" s="187"/>
      <c r="D411" s="354"/>
      <c r="E411" s="35"/>
      <c r="F411" s="354"/>
      <c r="G411" s="34"/>
      <c r="H411" s="124"/>
      <c r="I411" s="124"/>
      <c r="J411" s="124"/>
      <c r="K411" s="1"/>
      <c r="L411" s="1"/>
      <c r="M411" s="1"/>
      <c r="N411" s="1"/>
      <c r="O411" s="1"/>
    </row>
    <row r="412" spans="1:15" ht="64">
      <c r="A412" s="19" t="s">
        <v>726</v>
      </c>
      <c r="B412" s="37" t="s">
        <v>727</v>
      </c>
      <c r="C412" s="67" t="s">
        <v>1542</v>
      </c>
      <c r="D412" s="421">
        <v>2</v>
      </c>
      <c r="E412" s="35" t="s">
        <v>122</v>
      </c>
      <c r="F412" s="38" t="s">
        <v>3404</v>
      </c>
      <c r="G412" s="41"/>
    </row>
    <row r="413" spans="1:15" ht="40.25" customHeight="1">
      <c r="A413" s="46" t="s">
        <v>728</v>
      </c>
      <c r="B413" s="648" t="s">
        <v>729</v>
      </c>
      <c r="C413" s="664"/>
      <c r="D413" s="664"/>
      <c r="E413" s="664"/>
      <c r="F413" s="664"/>
      <c r="G413" s="666"/>
      <c r="H413" s="17">
        <f>SUM(D414:D425)</f>
        <v>8</v>
      </c>
      <c r="I413" s="17">
        <f>COUNT(D414:D425)*2</f>
        <v>8</v>
      </c>
    </row>
    <row r="414" spans="1:15" ht="34" hidden="1">
      <c r="A414" s="36" t="s">
        <v>730</v>
      </c>
      <c r="B414" s="37" t="s">
        <v>731</v>
      </c>
      <c r="C414" s="34"/>
      <c r="D414" s="34"/>
      <c r="E414" s="35"/>
      <c r="F414" s="34"/>
      <c r="G414" s="34"/>
      <c r="H414" s="124"/>
      <c r="I414" s="124"/>
      <c r="J414" s="124"/>
      <c r="K414" s="1"/>
      <c r="L414" s="1"/>
      <c r="M414" s="1"/>
      <c r="N414" s="1"/>
      <c r="O414" s="1"/>
    </row>
    <row r="415" spans="1:15" ht="34" hidden="1">
      <c r="A415" s="36" t="s">
        <v>732</v>
      </c>
      <c r="B415" s="37" t="s">
        <v>733</v>
      </c>
      <c r="C415" s="34"/>
      <c r="D415" s="34"/>
      <c r="E415" s="35"/>
      <c r="F415" s="34"/>
      <c r="G415" s="34"/>
      <c r="H415" s="124"/>
      <c r="I415" s="124"/>
      <c r="J415" s="124"/>
      <c r="K415" s="1"/>
      <c r="L415" s="1"/>
      <c r="M415" s="1"/>
      <c r="N415" s="1"/>
      <c r="O415" s="1"/>
    </row>
    <row r="416" spans="1:15" ht="17" hidden="1">
      <c r="A416" s="36" t="s">
        <v>734</v>
      </c>
      <c r="B416" s="37" t="s">
        <v>735</v>
      </c>
      <c r="C416" s="34"/>
      <c r="D416" s="34"/>
      <c r="E416" s="35"/>
      <c r="F416" s="34"/>
      <c r="G416" s="34"/>
      <c r="H416" s="124"/>
      <c r="I416" s="124"/>
      <c r="J416" s="124"/>
      <c r="K416" s="1"/>
      <c r="L416" s="1"/>
      <c r="M416" s="1"/>
      <c r="N416" s="1"/>
      <c r="O416" s="1"/>
    </row>
    <row r="417" spans="1:15" ht="34" hidden="1">
      <c r="A417" s="36" t="s">
        <v>736</v>
      </c>
      <c r="B417" s="37" t="s">
        <v>737</v>
      </c>
      <c r="C417" s="34"/>
      <c r="D417" s="34"/>
      <c r="E417" s="35"/>
      <c r="F417" s="34"/>
      <c r="G417" s="34"/>
      <c r="H417" s="124"/>
      <c r="I417" s="124"/>
      <c r="J417" s="124"/>
      <c r="K417" s="1"/>
      <c r="L417" s="1"/>
      <c r="M417" s="1"/>
      <c r="N417" s="1"/>
      <c r="O417" s="1"/>
    </row>
    <row r="418" spans="1:15" ht="34" hidden="1">
      <c r="A418" s="36" t="s">
        <v>738</v>
      </c>
      <c r="B418" s="37" t="s">
        <v>739</v>
      </c>
      <c r="C418" s="34"/>
      <c r="D418" s="34"/>
      <c r="E418" s="35"/>
      <c r="F418" s="34"/>
      <c r="G418" s="34"/>
      <c r="H418" s="124"/>
      <c r="I418" s="124"/>
      <c r="J418" s="124"/>
      <c r="K418" s="1"/>
      <c r="L418" s="1"/>
      <c r="M418" s="1"/>
      <c r="N418" s="1"/>
      <c r="O418" s="1"/>
    </row>
    <row r="419" spans="1:15" ht="17" hidden="1">
      <c r="A419" s="36" t="s">
        <v>740</v>
      </c>
      <c r="B419" s="37" t="s">
        <v>741</v>
      </c>
      <c r="C419" s="34"/>
      <c r="D419" s="34"/>
      <c r="E419" s="35"/>
      <c r="F419" s="34"/>
      <c r="G419" s="34"/>
      <c r="H419" s="124"/>
      <c r="I419" s="124"/>
      <c r="J419" s="124"/>
      <c r="K419" s="1"/>
      <c r="L419" s="1"/>
      <c r="M419" s="1"/>
      <c r="N419" s="1"/>
      <c r="O419" s="1"/>
    </row>
    <row r="420" spans="1:15" ht="17" hidden="1">
      <c r="A420" s="36" t="s">
        <v>742</v>
      </c>
      <c r="B420" s="37" t="s">
        <v>743</v>
      </c>
      <c r="C420" s="34"/>
      <c r="D420" s="34"/>
      <c r="E420" s="35"/>
      <c r="F420" s="34"/>
      <c r="G420" s="34"/>
      <c r="H420" s="124"/>
      <c r="I420" s="124"/>
      <c r="J420" s="124"/>
      <c r="K420" s="1"/>
      <c r="L420" s="1"/>
      <c r="M420" s="1"/>
      <c r="N420" s="1"/>
      <c r="O420" s="1"/>
    </row>
    <row r="421" spans="1:15" ht="17" hidden="1">
      <c r="A421" s="36" t="s">
        <v>744</v>
      </c>
      <c r="B421" s="20" t="s">
        <v>745</v>
      </c>
      <c r="C421" s="40"/>
      <c r="D421" s="45"/>
      <c r="E421" s="35"/>
      <c r="F421" s="40"/>
      <c r="G421" s="41"/>
      <c r="H421" s="124"/>
      <c r="I421" s="124"/>
      <c r="J421" s="124"/>
      <c r="K421" s="1"/>
      <c r="L421" s="1"/>
      <c r="M421" s="1"/>
      <c r="N421" s="1"/>
      <c r="O421" s="1"/>
    </row>
    <row r="422" spans="1:15" ht="32">
      <c r="A422" s="19" t="s">
        <v>746</v>
      </c>
      <c r="B422" s="20" t="s">
        <v>747</v>
      </c>
      <c r="C422" s="40" t="s">
        <v>2004</v>
      </c>
      <c r="D422" s="422">
        <v>2</v>
      </c>
      <c r="E422" s="38" t="s">
        <v>581</v>
      </c>
      <c r="F422" s="24"/>
      <c r="G422" s="41"/>
    </row>
    <row r="423" spans="1:15" ht="48">
      <c r="A423" s="19"/>
      <c r="B423" s="20"/>
      <c r="C423" s="44" t="s">
        <v>2005</v>
      </c>
      <c r="D423" s="422">
        <v>2</v>
      </c>
      <c r="E423" s="35" t="s">
        <v>581</v>
      </c>
      <c r="F423" s="38" t="s">
        <v>2972</v>
      </c>
      <c r="G423" s="41"/>
    </row>
    <row r="424" spans="1:15" ht="32">
      <c r="A424" s="19"/>
      <c r="B424" s="20"/>
      <c r="C424" s="56" t="s">
        <v>1311</v>
      </c>
      <c r="D424" s="422">
        <v>2</v>
      </c>
      <c r="E424" s="38" t="s">
        <v>581</v>
      </c>
      <c r="F424" s="85" t="s">
        <v>2638</v>
      </c>
      <c r="G424" s="41"/>
    </row>
    <row r="425" spans="1:15" ht="64">
      <c r="A425" s="19" t="s">
        <v>748</v>
      </c>
      <c r="B425" s="20" t="s">
        <v>749</v>
      </c>
      <c r="C425" s="40" t="s">
        <v>1312</v>
      </c>
      <c r="D425" s="422">
        <v>2</v>
      </c>
      <c r="E425" s="35" t="s">
        <v>581</v>
      </c>
      <c r="F425" s="85" t="s">
        <v>2639</v>
      </c>
      <c r="G425" s="41"/>
    </row>
    <row r="426" spans="1:15" ht="40.25" hidden="1" customHeight="1">
      <c r="A426" s="88" t="s">
        <v>750</v>
      </c>
      <c r="B426" s="648" t="s">
        <v>1313</v>
      </c>
      <c r="C426" s="664"/>
      <c r="D426" s="664"/>
      <c r="E426" s="664"/>
      <c r="F426" s="664"/>
      <c r="G426" s="666"/>
      <c r="H426" s="124"/>
      <c r="I426" s="124"/>
      <c r="J426" s="124"/>
      <c r="K426" s="1"/>
      <c r="L426" s="1"/>
      <c r="M426" s="1"/>
      <c r="N426" s="1"/>
      <c r="O426" s="1"/>
    </row>
    <row r="427" spans="1:15" ht="34" hidden="1">
      <c r="A427" s="36" t="s">
        <v>752</v>
      </c>
      <c r="B427" s="37" t="s">
        <v>1314</v>
      </c>
      <c r="C427" s="34"/>
      <c r="D427" s="34"/>
      <c r="E427" s="35"/>
      <c r="F427" s="34"/>
      <c r="G427" s="34"/>
      <c r="H427" s="124"/>
      <c r="I427" s="124"/>
      <c r="J427" s="124"/>
      <c r="K427" s="1"/>
      <c r="L427" s="1"/>
      <c r="M427" s="1"/>
      <c r="N427" s="1"/>
      <c r="O427" s="1"/>
    </row>
    <row r="428" spans="1:15" ht="34" hidden="1">
      <c r="A428" s="36" t="s">
        <v>754</v>
      </c>
      <c r="B428" s="37" t="s">
        <v>1315</v>
      </c>
      <c r="C428" s="34"/>
      <c r="D428" s="34"/>
      <c r="E428" s="35"/>
      <c r="F428" s="34"/>
      <c r="G428" s="34"/>
      <c r="H428" s="124"/>
      <c r="I428" s="124"/>
      <c r="J428" s="124"/>
      <c r="K428" s="1"/>
      <c r="L428" s="1"/>
      <c r="M428" s="1"/>
      <c r="N428" s="1"/>
      <c r="O428" s="1"/>
    </row>
    <row r="429" spans="1:15" ht="34" hidden="1">
      <c r="A429" s="36" t="s">
        <v>756</v>
      </c>
      <c r="B429" s="37" t="s">
        <v>1316</v>
      </c>
      <c r="C429" s="34"/>
      <c r="D429" s="34"/>
      <c r="E429" s="35"/>
      <c r="F429" s="34"/>
      <c r="G429" s="34"/>
      <c r="H429" s="124"/>
      <c r="I429" s="124"/>
      <c r="J429" s="124"/>
      <c r="K429" s="1"/>
      <c r="L429" s="1"/>
      <c r="M429" s="1"/>
      <c r="N429" s="1"/>
      <c r="O429" s="1"/>
    </row>
    <row r="430" spans="1:15" ht="40.25" hidden="1" customHeight="1">
      <c r="A430" s="88" t="s">
        <v>758</v>
      </c>
      <c r="B430" s="648" t="s">
        <v>1317</v>
      </c>
      <c r="C430" s="664"/>
      <c r="D430" s="664"/>
      <c r="E430" s="664"/>
      <c r="F430" s="664"/>
      <c r="G430" s="666"/>
      <c r="H430" s="124"/>
      <c r="I430" s="124"/>
      <c r="J430" s="124"/>
      <c r="K430" s="1"/>
      <c r="L430" s="1"/>
      <c r="M430" s="1"/>
      <c r="N430" s="1"/>
      <c r="O430" s="1"/>
    </row>
    <row r="431" spans="1:15" ht="17" hidden="1">
      <c r="A431" s="36" t="s">
        <v>760</v>
      </c>
      <c r="B431" s="37" t="s">
        <v>1318</v>
      </c>
      <c r="C431" s="34"/>
      <c r="D431" s="34"/>
      <c r="E431" s="35"/>
      <c r="F431" s="34"/>
      <c r="G431" s="34"/>
      <c r="H431" s="124"/>
      <c r="I431" s="124"/>
      <c r="J431" s="124"/>
      <c r="K431" s="1"/>
      <c r="L431" s="1"/>
      <c r="M431" s="1"/>
      <c r="N431" s="1"/>
      <c r="O431" s="1"/>
    </row>
    <row r="432" spans="1:15" ht="34" hidden="1">
      <c r="A432" s="36" t="s">
        <v>762</v>
      </c>
      <c r="B432" s="37" t="s">
        <v>1319</v>
      </c>
      <c r="C432" s="34"/>
      <c r="D432" s="34"/>
      <c r="E432" s="35"/>
      <c r="F432" s="34"/>
      <c r="G432" s="34"/>
      <c r="H432" s="124"/>
      <c r="I432" s="124"/>
      <c r="J432" s="124"/>
      <c r="K432" s="1"/>
      <c r="L432" s="1"/>
      <c r="M432" s="1"/>
      <c r="N432" s="1"/>
      <c r="O432" s="1"/>
    </row>
    <row r="433" spans="1:15" ht="34" hidden="1">
      <c r="A433" s="36" t="s">
        <v>764</v>
      </c>
      <c r="B433" s="37" t="s">
        <v>1320</v>
      </c>
      <c r="C433" s="34"/>
      <c r="D433" s="34"/>
      <c r="E433" s="35"/>
      <c r="F433" s="34"/>
      <c r="G433" s="34"/>
      <c r="H433" s="124"/>
      <c r="I433" s="124"/>
      <c r="J433" s="124"/>
      <c r="K433" s="1"/>
      <c r="L433" s="1"/>
      <c r="M433" s="1"/>
      <c r="N433" s="1"/>
      <c r="O433" s="1"/>
    </row>
    <row r="434" spans="1:15" ht="34" hidden="1">
      <c r="A434" s="36" t="s">
        <v>766</v>
      </c>
      <c r="B434" s="37" t="s">
        <v>1321</v>
      </c>
      <c r="C434" s="34"/>
      <c r="D434" s="34"/>
      <c r="E434" s="35"/>
      <c r="F434" s="34"/>
      <c r="G434" s="34"/>
      <c r="H434" s="124"/>
      <c r="I434" s="124"/>
      <c r="J434" s="124"/>
      <c r="K434" s="1"/>
      <c r="L434" s="1"/>
      <c r="M434" s="1"/>
      <c r="N434" s="1"/>
      <c r="O434" s="1"/>
    </row>
    <row r="435" spans="1:15" ht="40.25" customHeight="1">
      <c r="A435" s="46" t="s">
        <v>768</v>
      </c>
      <c r="B435" s="648" t="s">
        <v>769</v>
      </c>
      <c r="C435" s="664"/>
      <c r="D435" s="664"/>
      <c r="E435" s="664"/>
      <c r="F435" s="664"/>
      <c r="G435" s="666"/>
      <c r="H435" s="17">
        <f>SUM(D436:D439)</f>
        <v>8</v>
      </c>
      <c r="I435" s="17">
        <f>COUNT(D436:D439)*2</f>
        <v>8</v>
      </c>
    </row>
    <row r="436" spans="1:15" ht="48">
      <c r="A436" s="19" t="s">
        <v>770</v>
      </c>
      <c r="B436" s="37" t="s">
        <v>771</v>
      </c>
      <c r="C436" s="40" t="s">
        <v>1543</v>
      </c>
      <c r="D436" s="421">
        <v>2</v>
      </c>
      <c r="E436" s="35" t="s">
        <v>481</v>
      </c>
      <c r="F436" s="24" t="s">
        <v>1839</v>
      </c>
      <c r="G436" s="41"/>
    </row>
    <row r="437" spans="1:15" ht="80">
      <c r="A437" s="19" t="s">
        <v>772</v>
      </c>
      <c r="B437" s="37" t="s">
        <v>773</v>
      </c>
      <c r="C437" s="44" t="s">
        <v>1544</v>
      </c>
      <c r="D437" s="421">
        <v>2</v>
      </c>
      <c r="E437" s="35" t="s">
        <v>581</v>
      </c>
      <c r="F437" s="168" t="s">
        <v>1840</v>
      </c>
      <c r="G437" s="41"/>
    </row>
    <row r="438" spans="1:15" ht="96">
      <c r="A438" s="19" t="s">
        <v>774</v>
      </c>
      <c r="B438" s="24" t="s">
        <v>775</v>
      </c>
      <c r="C438" s="85" t="s">
        <v>3474</v>
      </c>
      <c r="D438" s="421">
        <v>2</v>
      </c>
      <c r="E438" s="79" t="s">
        <v>122</v>
      </c>
      <c r="F438" s="85" t="s">
        <v>1841</v>
      </c>
      <c r="G438" s="41"/>
    </row>
    <row r="439" spans="1:15" ht="51">
      <c r="A439" s="19" t="s">
        <v>776</v>
      </c>
      <c r="B439" s="20" t="s">
        <v>777</v>
      </c>
      <c r="C439" s="24" t="s">
        <v>1842</v>
      </c>
      <c r="D439" s="421">
        <v>2</v>
      </c>
      <c r="E439" s="35" t="s">
        <v>1995</v>
      </c>
      <c r="F439" s="24" t="s">
        <v>2772</v>
      </c>
      <c r="G439" s="22"/>
    </row>
    <row r="440" spans="1:15" ht="40.25" hidden="1" customHeight="1">
      <c r="A440" s="88" t="s">
        <v>779</v>
      </c>
      <c r="B440" s="648" t="s">
        <v>1326</v>
      </c>
      <c r="C440" s="664"/>
      <c r="D440" s="664"/>
      <c r="E440" s="664"/>
      <c r="F440" s="664"/>
      <c r="G440" s="666"/>
      <c r="H440" s="124"/>
      <c r="I440" s="124"/>
      <c r="J440" s="124"/>
      <c r="K440" s="1"/>
      <c r="L440" s="1"/>
      <c r="M440" s="1"/>
      <c r="N440" s="1"/>
      <c r="O440" s="1"/>
    </row>
    <row r="441" spans="1:15" ht="34" hidden="1">
      <c r="A441" s="36" t="s">
        <v>781</v>
      </c>
      <c r="B441" s="37" t="s">
        <v>782</v>
      </c>
      <c r="C441" s="37"/>
      <c r="D441" s="34"/>
      <c r="E441" s="35"/>
      <c r="F441" s="34"/>
      <c r="G441" s="34"/>
      <c r="H441" s="124"/>
      <c r="I441" s="124"/>
      <c r="J441" s="124"/>
      <c r="K441" s="1"/>
      <c r="L441" s="1"/>
      <c r="M441" s="1"/>
      <c r="N441" s="1"/>
      <c r="O441" s="1"/>
    </row>
    <row r="442" spans="1:15" ht="51" hidden="1">
      <c r="A442" s="36" t="s">
        <v>783</v>
      </c>
      <c r="B442" s="37" t="s">
        <v>1327</v>
      </c>
      <c r="C442" s="34"/>
      <c r="D442" s="34"/>
      <c r="E442" s="35"/>
      <c r="F442" s="34"/>
      <c r="G442" s="34"/>
      <c r="H442" s="124"/>
      <c r="I442" s="124"/>
      <c r="J442" s="124"/>
      <c r="K442" s="1"/>
      <c r="L442" s="1"/>
      <c r="M442" s="1"/>
      <c r="N442" s="1"/>
      <c r="O442" s="1"/>
    </row>
    <row r="443" spans="1:15" ht="34" hidden="1">
      <c r="A443" s="36" t="s">
        <v>785</v>
      </c>
      <c r="B443" s="37" t="s">
        <v>1328</v>
      </c>
      <c r="C443" s="34"/>
      <c r="D443" s="34"/>
      <c r="E443" s="35"/>
      <c r="F443" s="34"/>
      <c r="G443" s="34"/>
      <c r="H443" s="124"/>
      <c r="I443" s="124"/>
      <c r="J443" s="124"/>
      <c r="K443" s="1"/>
      <c r="L443" s="1"/>
      <c r="M443" s="1"/>
      <c r="N443" s="1"/>
      <c r="O443" s="1"/>
    </row>
    <row r="444" spans="1:15" ht="51" hidden="1">
      <c r="A444" s="36" t="s">
        <v>787</v>
      </c>
      <c r="B444" s="37" t="s">
        <v>788</v>
      </c>
      <c r="C444" s="34"/>
      <c r="D444" s="34"/>
      <c r="E444" s="35"/>
      <c r="F444" s="34"/>
      <c r="G444" s="34"/>
      <c r="H444" s="124"/>
      <c r="I444" s="124"/>
      <c r="J444" s="124"/>
      <c r="K444" s="1"/>
      <c r="L444" s="1"/>
      <c r="M444" s="1"/>
      <c r="N444" s="1"/>
      <c r="O444" s="1"/>
    </row>
    <row r="445" spans="1:15" ht="34" hidden="1">
      <c r="A445" s="36" t="s">
        <v>789</v>
      </c>
      <c r="B445" s="20" t="s">
        <v>790</v>
      </c>
      <c r="C445" s="34"/>
      <c r="D445" s="34"/>
      <c r="E445" s="35"/>
      <c r="F445" s="34"/>
      <c r="G445" s="34"/>
      <c r="H445" s="124"/>
      <c r="I445" s="124"/>
      <c r="J445" s="124"/>
      <c r="K445" s="1"/>
      <c r="L445" s="1"/>
      <c r="M445" s="1"/>
      <c r="N445" s="1"/>
      <c r="O445" s="1"/>
    </row>
    <row r="446" spans="1:15" ht="32" hidden="1">
      <c r="A446" s="36" t="s">
        <v>791</v>
      </c>
      <c r="B446" s="24" t="s">
        <v>792</v>
      </c>
      <c r="C446" s="34"/>
      <c r="D446" s="34"/>
      <c r="E446" s="35"/>
      <c r="F446" s="34"/>
      <c r="G446" s="34"/>
      <c r="H446" s="124"/>
      <c r="I446" s="124"/>
      <c r="J446" s="124"/>
      <c r="K446" s="1"/>
      <c r="L446" s="1"/>
      <c r="M446" s="1"/>
      <c r="N446" s="1"/>
      <c r="O446" s="1"/>
    </row>
    <row r="447" spans="1:15" ht="40.25" hidden="1" customHeight="1">
      <c r="A447" s="88" t="s">
        <v>794</v>
      </c>
      <c r="B447" s="648" t="s">
        <v>1329</v>
      </c>
      <c r="C447" s="664"/>
      <c r="D447" s="664"/>
      <c r="E447" s="664"/>
      <c r="F447" s="664"/>
      <c r="G447" s="666"/>
      <c r="H447" s="124"/>
      <c r="I447" s="124"/>
      <c r="J447" s="124"/>
      <c r="K447" s="1"/>
      <c r="L447" s="1"/>
      <c r="M447" s="1"/>
      <c r="N447" s="1"/>
      <c r="O447" s="1"/>
    </row>
    <row r="448" spans="1:15" ht="69" hidden="1" customHeight="1">
      <c r="A448" s="36" t="s">
        <v>1330</v>
      </c>
      <c r="B448" s="169" t="s">
        <v>2844</v>
      </c>
      <c r="C448" s="188"/>
      <c r="D448" s="188"/>
      <c r="E448" s="188"/>
      <c r="F448" s="188"/>
      <c r="G448" s="189"/>
      <c r="H448" s="124"/>
      <c r="I448" s="124"/>
      <c r="J448" s="124"/>
      <c r="K448" s="1"/>
      <c r="L448" s="1"/>
      <c r="M448" s="1"/>
      <c r="N448" s="1"/>
      <c r="O448" s="1"/>
    </row>
    <row r="449" spans="1:15" ht="56.25" hidden="1" customHeight="1">
      <c r="A449" s="36" t="s">
        <v>1331</v>
      </c>
      <c r="B449" s="169" t="s">
        <v>2845</v>
      </c>
      <c r="C449" s="188"/>
      <c r="D449" s="188"/>
      <c r="E449" s="188"/>
      <c r="F449" s="188"/>
      <c r="G449" s="189"/>
      <c r="H449" s="124"/>
      <c r="I449" s="124"/>
      <c r="J449" s="124"/>
      <c r="K449" s="1"/>
      <c r="L449" s="1"/>
      <c r="M449" s="1"/>
      <c r="N449" s="1"/>
      <c r="O449" s="1"/>
    </row>
    <row r="450" spans="1:15" ht="49.5" hidden="1" customHeight="1">
      <c r="A450" s="36" t="s">
        <v>1332</v>
      </c>
      <c r="B450" s="236" t="s">
        <v>799</v>
      </c>
      <c r="C450" s="188"/>
      <c r="D450" s="188"/>
      <c r="E450" s="188"/>
      <c r="F450" s="188"/>
      <c r="G450" s="189"/>
      <c r="H450" s="124"/>
      <c r="I450" s="124"/>
      <c r="J450" s="124"/>
      <c r="K450" s="1"/>
      <c r="L450" s="1"/>
      <c r="M450" s="1"/>
      <c r="N450" s="1"/>
      <c r="O450" s="1"/>
    </row>
    <row r="451" spans="1:15" ht="40.25" hidden="1" customHeight="1">
      <c r="A451" s="36" t="s">
        <v>1333</v>
      </c>
      <c r="B451" s="95" t="s">
        <v>801</v>
      </c>
      <c r="C451" s="188"/>
      <c r="D451" s="188"/>
      <c r="E451" s="188"/>
      <c r="F451" s="188"/>
      <c r="G451" s="189"/>
      <c r="H451" s="124"/>
      <c r="I451" s="124"/>
      <c r="J451" s="124"/>
      <c r="K451" s="1"/>
      <c r="L451" s="1"/>
      <c r="M451" s="1"/>
      <c r="N451" s="1"/>
      <c r="O451" s="1"/>
    </row>
    <row r="452" spans="1:15" ht="40.25" hidden="1" customHeight="1">
      <c r="A452" s="36" t="s">
        <v>1334</v>
      </c>
      <c r="B452" s="169" t="s">
        <v>2847</v>
      </c>
      <c r="C452" s="188"/>
      <c r="D452" s="188"/>
      <c r="E452" s="188"/>
      <c r="F452" s="188"/>
      <c r="G452" s="189"/>
      <c r="H452" s="124"/>
      <c r="I452" s="124"/>
      <c r="J452" s="124"/>
      <c r="K452" s="1"/>
      <c r="L452" s="1"/>
      <c r="M452" s="1"/>
      <c r="N452" s="1"/>
      <c r="O452" s="1"/>
    </row>
    <row r="453" spans="1:15" ht="40.25" hidden="1" customHeight="1">
      <c r="A453" s="36" t="s">
        <v>1335</v>
      </c>
      <c r="B453" s="169" t="s">
        <v>804</v>
      </c>
      <c r="C453" s="188"/>
      <c r="D453" s="188"/>
      <c r="E453" s="188"/>
      <c r="F453" s="188"/>
      <c r="G453" s="189"/>
      <c r="H453" s="124"/>
      <c r="I453" s="124"/>
      <c r="J453" s="124"/>
      <c r="K453" s="1"/>
      <c r="L453" s="1"/>
      <c r="M453" s="1"/>
      <c r="N453" s="1"/>
      <c r="O453" s="1"/>
    </row>
    <row r="454" spans="1:15" ht="40.25" hidden="1" customHeight="1">
      <c r="A454" s="36" t="s">
        <v>1336</v>
      </c>
      <c r="B454" s="169" t="s">
        <v>2973</v>
      </c>
      <c r="C454" s="188"/>
      <c r="D454" s="188"/>
      <c r="E454" s="188"/>
      <c r="F454" s="188"/>
      <c r="G454" s="189"/>
      <c r="H454" s="124"/>
      <c r="I454" s="124"/>
      <c r="J454" s="124"/>
      <c r="K454" s="1"/>
      <c r="L454" s="1"/>
      <c r="M454" s="1"/>
      <c r="N454" s="1"/>
      <c r="O454" s="1"/>
    </row>
    <row r="455" spans="1:15" ht="40.25" hidden="1" customHeight="1">
      <c r="A455" s="36" t="s">
        <v>1337</v>
      </c>
      <c r="B455" s="169" t="s">
        <v>807</v>
      </c>
      <c r="C455" s="188"/>
      <c r="D455" s="188"/>
      <c r="E455" s="188"/>
      <c r="F455" s="188"/>
      <c r="G455" s="189"/>
      <c r="H455" s="124"/>
      <c r="I455" s="124"/>
      <c r="J455" s="124"/>
      <c r="K455" s="1"/>
      <c r="L455" s="1"/>
      <c r="M455" s="1"/>
      <c r="N455" s="1"/>
      <c r="O455" s="1"/>
    </row>
    <row r="456" spans="1:15" ht="34" hidden="1">
      <c r="A456" s="36" t="s">
        <v>1338</v>
      </c>
      <c r="B456" s="169" t="s">
        <v>809</v>
      </c>
      <c r="C456" s="62"/>
      <c r="D456" s="62"/>
      <c r="E456" s="79"/>
      <c r="F456" s="62"/>
      <c r="G456" s="190"/>
      <c r="H456" s="124"/>
      <c r="I456" s="124"/>
      <c r="J456" s="124"/>
      <c r="K456" s="1"/>
      <c r="L456" s="1"/>
      <c r="M456" s="1"/>
      <c r="N456" s="1"/>
      <c r="O456" s="1"/>
    </row>
    <row r="457" spans="1:15" ht="34" hidden="1">
      <c r="A457" s="36" t="s">
        <v>1339</v>
      </c>
      <c r="B457" s="169" t="s">
        <v>811</v>
      </c>
      <c r="C457" s="62"/>
      <c r="D457" s="62"/>
      <c r="E457" s="79"/>
      <c r="F457" s="62"/>
      <c r="G457" s="190"/>
      <c r="H457" s="124"/>
      <c r="I457" s="124"/>
      <c r="J457" s="124"/>
      <c r="K457" s="1"/>
      <c r="L457" s="1"/>
      <c r="M457" s="1"/>
      <c r="N457" s="1"/>
      <c r="O457" s="1"/>
    </row>
    <row r="458" spans="1:15" ht="51" hidden="1">
      <c r="A458" s="36" t="s">
        <v>1340</v>
      </c>
      <c r="B458" s="169" t="s">
        <v>813</v>
      </c>
      <c r="C458" s="34"/>
      <c r="D458" s="34"/>
      <c r="E458" s="35"/>
      <c r="F458" s="34"/>
      <c r="G458" s="62"/>
      <c r="H458" s="124"/>
      <c r="I458" s="124"/>
      <c r="J458" s="124"/>
      <c r="K458" s="1"/>
      <c r="L458" s="1"/>
      <c r="M458" s="1"/>
      <c r="N458" s="1"/>
      <c r="O458" s="1"/>
    </row>
    <row r="459" spans="1:15" ht="40.25" hidden="1" customHeight="1">
      <c r="A459" s="88" t="s">
        <v>814</v>
      </c>
      <c r="B459" s="648" t="s">
        <v>1341</v>
      </c>
      <c r="C459" s="664"/>
      <c r="D459" s="664"/>
      <c r="E459" s="664"/>
      <c r="F459" s="664"/>
      <c r="G459" s="666"/>
      <c r="H459" s="124"/>
      <c r="I459" s="124"/>
      <c r="J459" s="124"/>
      <c r="K459" s="1"/>
      <c r="L459" s="1"/>
      <c r="M459" s="1"/>
      <c r="N459" s="1"/>
      <c r="O459" s="1"/>
    </row>
    <row r="460" spans="1:15" ht="51" hidden="1">
      <c r="A460" s="36" t="s">
        <v>816</v>
      </c>
      <c r="B460" s="169" t="s">
        <v>2850</v>
      </c>
      <c r="C460" s="34"/>
      <c r="D460" s="34"/>
      <c r="E460" s="35"/>
      <c r="F460" s="34"/>
      <c r="G460" s="34"/>
      <c r="H460" s="124"/>
      <c r="I460" s="124"/>
      <c r="J460" s="124"/>
      <c r="K460" s="1"/>
      <c r="L460" s="1"/>
      <c r="M460" s="1"/>
      <c r="N460" s="1"/>
      <c r="O460" s="1"/>
    </row>
    <row r="461" spans="1:15" ht="51" hidden="1">
      <c r="A461" s="36" t="s">
        <v>817</v>
      </c>
      <c r="B461" s="169" t="s">
        <v>2851</v>
      </c>
      <c r="C461" s="34"/>
      <c r="D461" s="34"/>
      <c r="E461" s="35"/>
      <c r="F461" s="34"/>
      <c r="G461" s="34"/>
      <c r="H461" s="124"/>
      <c r="I461" s="124"/>
      <c r="J461" s="124"/>
      <c r="K461" s="1"/>
      <c r="L461" s="1"/>
      <c r="M461" s="1"/>
      <c r="N461" s="1"/>
      <c r="O461" s="1"/>
    </row>
    <row r="462" spans="1:15" ht="34" hidden="1">
      <c r="A462" s="36" t="s">
        <v>818</v>
      </c>
      <c r="B462" s="169" t="s">
        <v>819</v>
      </c>
      <c r="C462" s="34"/>
      <c r="D462" s="34"/>
      <c r="E462" s="35"/>
      <c r="F462" s="34"/>
      <c r="G462" s="34"/>
      <c r="H462" s="124"/>
      <c r="I462" s="124"/>
      <c r="J462" s="124"/>
      <c r="K462" s="1"/>
      <c r="L462" s="1"/>
      <c r="M462" s="1"/>
      <c r="N462" s="1"/>
      <c r="O462" s="1"/>
    </row>
    <row r="463" spans="1:15" ht="51" hidden="1">
      <c r="A463" s="36" t="s">
        <v>820</v>
      </c>
      <c r="B463" s="37" t="s">
        <v>821</v>
      </c>
      <c r="C463" s="34"/>
      <c r="D463" s="34"/>
      <c r="E463" s="35"/>
      <c r="F463" s="34"/>
      <c r="G463" s="34"/>
      <c r="H463" s="124"/>
      <c r="I463" s="124"/>
      <c r="J463" s="124"/>
      <c r="K463" s="1"/>
      <c r="L463" s="1"/>
      <c r="M463" s="1"/>
      <c r="N463" s="1"/>
      <c r="O463" s="1"/>
    </row>
    <row r="464" spans="1:15" ht="51" hidden="1">
      <c r="A464" s="36" t="s">
        <v>822</v>
      </c>
      <c r="B464" s="37" t="s">
        <v>1342</v>
      </c>
      <c r="C464" s="34"/>
      <c r="D464" s="34"/>
      <c r="E464" s="35"/>
      <c r="F464" s="34"/>
      <c r="G464" s="34"/>
      <c r="H464" s="124"/>
      <c r="I464" s="124"/>
      <c r="J464" s="124"/>
      <c r="K464" s="1"/>
      <c r="L464" s="1"/>
      <c r="M464" s="1"/>
      <c r="N464" s="1"/>
      <c r="O464" s="1"/>
    </row>
    <row r="465" spans="1:15" ht="34" hidden="1">
      <c r="A465" s="36" t="s">
        <v>824</v>
      </c>
      <c r="B465" s="37" t="s">
        <v>1343</v>
      </c>
      <c r="C465" s="34"/>
      <c r="D465" s="34"/>
      <c r="E465" s="35"/>
      <c r="F465" s="34"/>
      <c r="G465" s="34"/>
      <c r="H465" s="124"/>
      <c r="I465" s="124"/>
      <c r="J465" s="124"/>
      <c r="K465" s="1"/>
      <c r="L465" s="1"/>
      <c r="M465" s="1"/>
      <c r="N465" s="1"/>
      <c r="O465" s="1"/>
    </row>
    <row r="466" spans="1:15" ht="40.25" customHeight="1">
      <c r="A466" s="46" t="s">
        <v>826</v>
      </c>
      <c r="B466" s="648" t="s">
        <v>827</v>
      </c>
      <c r="C466" s="664"/>
      <c r="D466" s="664"/>
      <c r="E466" s="664"/>
      <c r="F466" s="664"/>
      <c r="G466" s="666"/>
      <c r="H466" s="17">
        <f>SUM(D467:D590)</f>
        <v>244</v>
      </c>
      <c r="I466" s="17">
        <f>COUNT(D467:D590)*2</f>
        <v>244</v>
      </c>
    </row>
    <row r="467" spans="1:15" ht="48">
      <c r="A467" s="19" t="s">
        <v>828</v>
      </c>
      <c r="B467" s="37" t="s">
        <v>829</v>
      </c>
      <c r="C467" s="24" t="s">
        <v>2641</v>
      </c>
      <c r="D467" s="421">
        <v>2</v>
      </c>
      <c r="E467" s="23" t="s">
        <v>122</v>
      </c>
      <c r="F467" s="40" t="s">
        <v>2640</v>
      </c>
      <c r="G467" s="41"/>
    </row>
    <row r="468" spans="1:15" ht="69.75" customHeight="1">
      <c r="A468" s="19" t="s">
        <v>848</v>
      </c>
      <c r="B468" s="24" t="s">
        <v>1545</v>
      </c>
      <c r="C468" s="372" t="s">
        <v>3293</v>
      </c>
      <c r="D468" s="421">
        <v>2</v>
      </c>
      <c r="E468" s="23" t="s">
        <v>122</v>
      </c>
      <c r="F468" s="41" t="s">
        <v>3294</v>
      </c>
      <c r="G468" s="22"/>
    </row>
    <row r="469" spans="1:15" ht="130">
      <c r="A469" s="19"/>
      <c r="B469" s="24"/>
      <c r="C469" s="369" t="s">
        <v>1546</v>
      </c>
      <c r="D469" s="421">
        <v>2</v>
      </c>
      <c r="E469" s="23" t="s">
        <v>122</v>
      </c>
      <c r="F469" s="77" t="s">
        <v>2974</v>
      </c>
      <c r="G469" s="41"/>
    </row>
    <row r="470" spans="1:15" ht="162">
      <c r="A470" s="19"/>
      <c r="B470" s="24"/>
      <c r="C470" s="369" t="s">
        <v>1547</v>
      </c>
      <c r="D470" s="421">
        <v>2</v>
      </c>
      <c r="E470" s="23" t="s">
        <v>122</v>
      </c>
      <c r="F470" s="77" t="s">
        <v>2975</v>
      </c>
      <c r="G470" s="41"/>
    </row>
    <row r="471" spans="1:15" ht="64">
      <c r="A471" s="19"/>
      <c r="B471" s="24"/>
      <c r="C471" s="369" t="s">
        <v>1548</v>
      </c>
      <c r="D471" s="421">
        <v>2</v>
      </c>
      <c r="E471" s="23" t="s">
        <v>122</v>
      </c>
      <c r="F471" s="77" t="s">
        <v>2976</v>
      </c>
      <c r="G471" s="41"/>
    </row>
    <row r="472" spans="1:15" ht="369.75" customHeight="1">
      <c r="A472" s="19"/>
      <c r="B472" s="24"/>
      <c r="C472" s="369" t="s">
        <v>3323</v>
      </c>
      <c r="D472" s="421">
        <v>2</v>
      </c>
      <c r="E472" s="23" t="s">
        <v>122</v>
      </c>
      <c r="F472" s="77" t="s">
        <v>3405</v>
      </c>
      <c r="G472" s="41"/>
    </row>
    <row r="473" spans="1:15" ht="160">
      <c r="A473" s="19"/>
      <c r="B473" s="24"/>
      <c r="C473" s="369" t="s">
        <v>3312</v>
      </c>
      <c r="D473" s="421">
        <v>2</v>
      </c>
      <c r="E473" s="23" t="s">
        <v>122</v>
      </c>
      <c r="F473" s="77" t="s">
        <v>2977</v>
      </c>
      <c r="G473" s="41"/>
    </row>
    <row r="474" spans="1:15" ht="123" customHeight="1">
      <c r="A474" s="19" t="s">
        <v>851</v>
      </c>
      <c r="B474" s="20" t="s">
        <v>3473</v>
      </c>
      <c r="C474" s="24" t="s">
        <v>1749</v>
      </c>
      <c r="D474" s="421">
        <v>2</v>
      </c>
      <c r="E474" s="23" t="s">
        <v>122</v>
      </c>
      <c r="F474" s="24" t="s">
        <v>2978</v>
      </c>
      <c r="G474" s="41"/>
    </row>
    <row r="475" spans="1:15" ht="64">
      <c r="A475" s="19"/>
      <c r="B475" s="37"/>
      <c r="C475" s="24" t="s">
        <v>1751</v>
      </c>
      <c r="D475" s="421">
        <v>2</v>
      </c>
      <c r="E475" s="34" t="s">
        <v>481</v>
      </c>
      <c r="F475" s="24" t="s">
        <v>2979</v>
      </c>
      <c r="G475" s="41"/>
    </row>
    <row r="476" spans="1:15" ht="96">
      <c r="A476" s="19"/>
      <c r="B476" s="37"/>
      <c r="C476" s="24" t="s">
        <v>1752</v>
      </c>
      <c r="D476" s="421">
        <v>2</v>
      </c>
      <c r="E476" s="34" t="s">
        <v>122</v>
      </c>
      <c r="F476" s="24" t="s">
        <v>2980</v>
      </c>
      <c r="G476" s="41"/>
    </row>
    <row r="477" spans="1:15" ht="135" customHeight="1">
      <c r="A477" s="19"/>
      <c r="B477" s="37"/>
      <c r="C477" s="24" t="s">
        <v>1755</v>
      </c>
      <c r="D477" s="421">
        <v>2</v>
      </c>
      <c r="E477" s="34" t="s">
        <v>122</v>
      </c>
      <c r="F477" s="24" t="s">
        <v>2981</v>
      </c>
      <c r="G477" s="39"/>
    </row>
    <row r="478" spans="1:15" ht="48">
      <c r="A478" s="19"/>
      <c r="B478" s="37"/>
      <c r="C478" s="24" t="s">
        <v>1753</v>
      </c>
      <c r="D478" s="421">
        <v>2</v>
      </c>
      <c r="E478" s="34" t="s">
        <v>481</v>
      </c>
      <c r="F478" s="24" t="s">
        <v>1754</v>
      </c>
      <c r="G478" s="41"/>
    </row>
    <row r="479" spans="1:15" ht="64">
      <c r="A479" s="19"/>
      <c r="B479" s="37"/>
      <c r="C479" s="41" t="s">
        <v>1756</v>
      </c>
      <c r="D479" s="421">
        <v>2</v>
      </c>
      <c r="E479" s="34" t="s">
        <v>122</v>
      </c>
      <c r="F479" s="24" t="s">
        <v>3309</v>
      </c>
      <c r="G479" s="41"/>
    </row>
    <row r="480" spans="1:15" ht="32">
      <c r="A480" s="19"/>
      <c r="B480" s="37"/>
      <c r="C480" s="24" t="s">
        <v>1812</v>
      </c>
      <c r="D480" s="421">
        <v>2</v>
      </c>
      <c r="E480" s="34" t="s">
        <v>122</v>
      </c>
      <c r="F480" s="41" t="s">
        <v>2982</v>
      </c>
      <c r="G480" s="41"/>
    </row>
    <row r="481" spans="1:7" ht="320">
      <c r="A481" s="19"/>
      <c r="B481" s="37"/>
      <c r="C481" s="24" t="s">
        <v>1757</v>
      </c>
      <c r="D481" s="421">
        <v>2</v>
      </c>
      <c r="E481" s="34" t="s">
        <v>122</v>
      </c>
      <c r="F481" s="24" t="s">
        <v>2983</v>
      </c>
      <c r="G481" s="41"/>
    </row>
    <row r="482" spans="1:7" ht="297.75" customHeight="1">
      <c r="A482" s="19"/>
      <c r="B482" s="37"/>
      <c r="C482" s="24" t="s">
        <v>2984</v>
      </c>
      <c r="D482" s="421">
        <v>2</v>
      </c>
      <c r="E482" s="34" t="s">
        <v>326</v>
      </c>
      <c r="F482" s="26" t="s">
        <v>3406</v>
      </c>
      <c r="G482" s="41"/>
    </row>
    <row r="483" spans="1:7" ht="112">
      <c r="A483" s="19"/>
      <c r="B483" s="37"/>
      <c r="C483" s="26" t="s">
        <v>2985</v>
      </c>
      <c r="D483" s="421">
        <v>2</v>
      </c>
      <c r="E483" s="23" t="s">
        <v>122</v>
      </c>
      <c r="F483" s="191" t="s">
        <v>2986</v>
      </c>
      <c r="G483" s="41"/>
    </row>
    <row r="484" spans="1:7" ht="64">
      <c r="A484" s="19"/>
      <c r="B484" s="37"/>
      <c r="C484" s="24" t="s">
        <v>2987</v>
      </c>
      <c r="D484" s="421">
        <v>2</v>
      </c>
      <c r="E484" s="23" t="s">
        <v>481</v>
      </c>
      <c r="F484" s="191" t="s">
        <v>1813</v>
      </c>
      <c r="G484" s="41"/>
    </row>
    <row r="485" spans="1:7" ht="80">
      <c r="A485" s="19"/>
      <c r="B485" s="37"/>
      <c r="C485" s="24" t="s">
        <v>1758</v>
      </c>
      <c r="D485" s="421">
        <v>2</v>
      </c>
      <c r="E485" s="34" t="s">
        <v>122</v>
      </c>
      <c r="F485" s="24" t="s">
        <v>1759</v>
      </c>
      <c r="G485" s="41"/>
    </row>
    <row r="486" spans="1:7" ht="48">
      <c r="A486" s="19"/>
      <c r="B486" s="37"/>
      <c r="C486" s="24" t="s">
        <v>1549</v>
      </c>
      <c r="D486" s="421">
        <v>2</v>
      </c>
      <c r="E486" s="23" t="s">
        <v>122</v>
      </c>
      <c r="F486" s="24" t="s">
        <v>1808</v>
      </c>
      <c r="G486" s="41"/>
    </row>
    <row r="487" spans="1:7" ht="104">
      <c r="A487" s="19"/>
      <c r="B487" s="37"/>
      <c r="C487" s="56" t="s">
        <v>1806</v>
      </c>
      <c r="D487" s="421">
        <v>2</v>
      </c>
      <c r="E487" s="23" t="s">
        <v>122</v>
      </c>
      <c r="F487" s="56" t="s">
        <v>1807</v>
      </c>
      <c r="G487" s="41"/>
    </row>
    <row r="488" spans="1:7" ht="64">
      <c r="A488" s="19"/>
      <c r="B488" s="37"/>
      <c r="C488" s="40" t="s">
        <v>2684</v>
      </c>
      <c r="D488" s="421">
        <v>2</v>
      </c>
      <c r="E488" s="23" t="s">
        <v>481</v>
      </c>
      <c r="F488" s="40" t="s">
        <v>2862</v>
      </c>
      <c r="G488" s="41"/>
    </row>
    <row r="489" spans="1:7" ht="198">
      <c r="A489" s="19"/>
      <c r="B489" s="37"/>
      <c r="C489" s="24" t="s">
        <v>2988</v>
      </c>
      <c r="D489" s="421">
        <v>2</v>
      </c>
      <c r="E489" s="23" t="s">
        <v>122</v>
      </c>
      <c r="F489" s="40" t="s">
        <v>2989</v>
      </c>
      <c r="G489" s="41"/>
    </row>
    <row r="490" spans="1:7" ht="165" customHeight="1">
      <c r="A490" s="19"/>
      <c r="B490" s="37"/>
      <c r="C490" s="24" t="s">
        <v>2990</v>
      </c>
      <c r="D490" s="421">
        <v>2</v>
      </c>
      <c r="E490" s="23" t="s">
        <v>122</v>
      </c>
      <c r="F490" s="24" t="s">
        <v>2991</v>
      </c>
      <c r="G490" s="41"/>
    </row>
    <row r="491" spans="1:7" ht="208">
      <c r="A491" s="19"/>
      <c r="B491" s="37"/>
      <c r="C491" s="56" t="s">
        <v>3311</v>
      </c>
      <c r="D491" s="421">
        <v>2</v>
      </c>
      <c r="E491" s="23" t="s">
        <v>481</v>
      </c>
      <c r="F491" s="40" t="s">
        <v>2992</v>
      </c>
      <c r="G491" s="22"/>
    </row>
    <row r="492" spans="1:7" ht="192">
      <c r="A492" s="19"/>
      <c r="B492" s="37"/>
      <c r="C492" s="191" t="s">
        <v>2993</v>
      </c>
      <c r="D492" s="421">
        <v>2</v>
      </c>
      <c r="E492" s="23" t="s">
        <v>481</v>
      </c>
      <c r="F492" s="191" t="s">
        <v>2994</v>
      </c>
      <c r="G492" s="41"/>
    </row>
    <row r="493" spans="1:7" ht="176">
      <c r="A493" s="19"/>
      <c r="B493" s="37"/>
      <c r="C493" s="24" t="s">
        <v>1810</v>
      </c>
      <c r="D493" s="421">
        <v>2</v>
      </c>
      <c r="E493" s="23" t="s">
        <v>481</v>
      </c>
      <c r="F493" s="24" t="s">
        <v>2995</v>
      </c>
      <c r="G493" s="375"/>
    </row>
    <row r="494" spans="1:7" ht="360.75" customHeight="1">
      <c r="A494" s="19"/>
      <c r="B494" s="37"/>
      <c r="C494" s="24" t="s">
        <v>3324</v>
      </c>
      <c r="D494" s="421">
        <v>2</v>
      </c>
      <c r="E494" s="23" t="s">
        <v>122</v>
      </c>
      <c r="F494" s="192" t="s">
        <v>2996</v>
      </c>
      <c r="G494" s="384"/>
    </row>
    <row r="495" spans="1:7" ht="63" customHeight="1">
      <c r="A495" s="19"/>
      <c r="B495" s="37"/>
      <c r="C495" s="24" t="s">
        <v>2997</v>
      </c>
      <c r="D495" s="421">
        <v>2</v>
      </c>
      <c r="E495" s="23" t="s">
        <v>122</v>
      </c>
      <c r="F495" s="192" t="s">
        <v>2998</v>
      </c>
      <c r="G495" s="384"/>
    </row>
    <row r="496" spans="1:7" ht="72" customHeight="1">
      <c r="A496" s="19"/>
      <c r="B496" s="37"/>
      <c r="C496" s="24" t="s">
        <v>1811</v>
      </c>
      <c r="D496" s="421">
        <v>2</v>
      </c>
      <c r="E496" s="23" t="s">
        <v>122</v>
      </c>
      <c r="F496" s="192" t="s">
        <v>2999</v>
      </c>
      <c r="G496" s="384"/>
    </row>
    <row r="497" spans="1:7" ht="144">
      <c r="A497" s="19"/>
      <c r="B497" s="37"/>
      <c r="C497" s="24" t="s">
        <v>1767</v>
      </c>
      <c r="D497" s="421">
        <v>2</v>
      </c>
      <c r="E497" s="23" t="s">
        <v>122</v>
      </c>
      <c r="F497" s="40" t="s">
        <v>3000</v>
      </c>
      <c r="G497" s="384"/>
    </row>
    <row r="498" spans="1:7" ht="48">
      <c r="A498" s="19"/>
      <c r="B498" s="37"/>
      <c r="C498" s="29" t="s">
        <v>1760</v>
      </c>
      <c r="D498" s="421">
        <v>2</v>
      </c>
      <c r="E498" s="23" t="s">
        <v>122</v>
      </c>
      <c r="F498" s="40" t="s">
        <v>3001</v>
      </c>
      <c r="G498" s="384"/>
    </row>
    <row r="499" spans="1:7" ht="112">
      <c r="A499" s="19" t="s">
        <v>852</v>
      </c>
      <c r="B499" s="58" t="s">
        <v>1550</v>
      </c>
      <c r="C499" s="24" t="s">
        <v>1761</v>
      </c>
      <c r="D499" s="421">
        <v>2</v>
      </c>
      <c r="E499" s="23" t="s">
        <v>481</v>
      </c>
      <c r="F499" s="24" t="s">
        <v>3407</v>
      </c>
      <c r="G499" s="375"/>
    </row>
    <row r="500" spans="1:7" ht="96">
      <c r="A500" s="19"/>
      <c r="B500" s="58"/>
      <c r="C500" s="74" t="s">
        <v>1762</v>
      </c>
      <c r="D500" s="421">
        <v>2</v>
      </c>
      <c r="E500" s="34" t="s">
        <v>122</v>
      </c>
      <c r="F500" s="24" t="s">
        <v>3002</v>
      </c>
      <c r="G500" s="375"/>
    </row>
    <row r="501" spans="1:7" ht="215.25" customHeight="1">
      <c r="A501" s="19"/>
      <c r="B501" s="58"/>
      <c r="C501" s="29" t="s">
        <v>3003</v>
      </c>
      <c r="D501" s="421">
        <v>2</v>
      </c>
      <c r="E501" s="34" t="s">
        <v>122</v>
      </c>
      <c r="F501" s="24" t="s">
        <v>3408</v>
      </c>
      <c r="G501" s="375"/>
    </row>
    <row r="502" spans="1:7" ht="128">
      <c r="A502" s="19"/>
      <c r="B502" s="58"/>
      <c r="C502" s="29" t="s">
        <v>1763</v>
      </c>
      <c r="D502" s="421">
        <v>2</v>
      </c>
      <c r="E502" s="34" t="s">
        <v>122</v>
      </c>
      <c r="F502" s="24" t="s">
        <v>1764</v>
      </c>
      <c r="G502" s="375"/>
    </row>
    <row r="503" spans="1:7" ht="144">
      <c r="A503" s="19"/>
      <c r="B503" s="58"/>
      <c r="C503" s="29" t="s">
        <v>1766</v>
      </c>
      <c r="D503" s="421">
        <v>2</v>
      </c>
      <c r="E503" s="34" t="s">
        <v>122</v>
      </c>
      <c r="F503" s="24" t="s">
        <v>1765</v>
      </c>
      <c r="G503" s="375"/>
    </row>
    <row r="504" spans="1:7" ht="60.75" customHeight="1">
      <c r="A504" s="19"/>
      <c r="B504" s="58"/>
      <c r="C504" s="29" t="s">
        <v>3004</v>
      </c>
      <c r="D504" s="421">
        <v>2</v>
      </c>
      <c r="E504" s="34" t="s">
        <v>481</v>
      </c>
      <c r="F504" s="24" t="s">
        <v>1773</v>
      </c>
      <c r="G504" s="375"/>
    </row>
    <row r="505" spans="1:7" ht="32">
      <c r="A505" s="19"/>
      <c r="B505" s="58"/>
      <c r="C505" s="29" t="s">
        <v>1770</v>
      </c>
      <c r="D505" s="421">
        <v>2</v>
      </c>
      <c r="E505" s="34" t="s">
        <v>481</v>
      </c>
      <c r="F505" s="24" t="s">
        <v>1771</v>
      </c>
      <c r="G505" s="375"/>
    </row>
    <row r="506" spans="1:7" ht="96">
      <c r="A506" s="19"/>
      <c r="B506" s="58"/>
      <c r="C506" s="29" t="s">
        <v>3005</v>
      </c>
      <c r="D506" s="421">
        <v>2</v>
      </c>
      <c r="E506" s="34" t="s">
        <v>122</v>
      </c>
      <c r="F506" s="24" t="s">
        <v>1772</v>
      </c>
      <c r="G506" s="375"/>
    </row>
    <row r="507" spans="1:7" ht="162">
      <c r="A507" s="19"/>
      <c r="B507" s="58"/>
      <c r="C507" s="29" t="s">
        <v>1769</v>
      </c>
      <c r="D507" s="421">
        <v>2</v>
      </c>
      <c r="E507" s="34" t="s">
        <v>122</v>
      </c>
      <c r="F507" s="24" t="s">
        <v>3006</v>
      </c>
      <c r="G507" s="375"/>
    </row>
    <row r="508" spans="1:7" ht="80">
      <c r="A508" s="19"/>
      <c r="B508" s="58"/>
      <c r="C508" s="29" t="s">
        <v>3325</v>
      </c>
      <c r="D508" s="421">
        <v>2</v>
      </c>
      <c r="E508" s="34" t="s">
        <v>122</v>
      </c>
      <c r="F508" s="24" t="s">
        <v>1774</v>
      </c>
      <c r="G508" s="375"/>
    </row>
    <row r="509" spans="1:7" ht="48">
      <c r="A509" s="19"/>
      <c r="B509" s="58"/>
      <c r="C509" s="29" t="s">
        <v>3326</v>
      </c>
      <c r="D509" s="421">
        <v>2</v>
      </c>
      <c r="E509" s="34" t="s">
        <v>122</v>
      </c>
      <c r="F509" s="24" t="s">
        <v>3007</v>
      </c>
      <c r="G509" s="375"/>
    </row>
    <row r="510" spans="1:7" ht="64">
      <c r="A510" s="19"/>
      <c r="B510" s="58"/>
      <c r="C510" s="24" t="s">
        <v>1776</v>
      </c>
      <c r="D510" s="421">
        <v>2</v>
      </c>
      <c r="E510" s="34" t="s">
        <v>122</v>
      </c>
      <c r="F510" s="24" t="s">
        <v>1775</v>
      </c>
      <c r="G510" s="375"/>
    </row>
    <row r="511" spans="1:7" ht="80">
      <c r="A511" s="19"/>
      <c r="B511" s="58"/>
      <c r="C511" s="29" t="s">
        <v>1777</v>
      </c>
      <c r="D511" s="421">
        <v>2</v>
      </c>
      <c r="E511" s="34" t="s">
        <v>122</v>
      </c>
      <c r="F511" s="24" t="s">
        <v>3008</v>
      </c>
      <c r="G511" s="375"/>
    </row>
    <row r="512" spans="1:7" ht="48">
      <c r="A512" s="19"/>
      <c r="B512" s="58"/>
      <c r="C512" s="29" t="s">
        <v>1778</v>
      </c>
      <c r="D512" s="421">
        <v>2</v>
      </c>
      <c r="E512" s="34" t="s">
        <v>122</v>
      </c>
      <c r="F512" s="24" t="s">
        <v>3009</v>
      </c>
      <c r="G512" s="375"/>
    </row>
    <row r="513" spans="1:7" ht="32">
      <c r="A513" s="19"/>
      <c r="B513" s="58"/>
      <c r="C513" s="29" t="s">
        <v>1779</v>
      </c>
      <c r="D513" s="421">
        <v>2</v>
      </c>
      <c r="E513" s="34" t="s">
        <v>122</v>
      </c>
      <c r="F513" s="24" t="s">
        <v>1780</v>
      </c>
      <c r="G513" s="375"/>
    </row>
    <row r="514" spans="1:7" ht="64">
      <c r="A514" s="19"/>
      <c r="B514" s="58"/>
      <c r="C514" s="29" t="s">
        <v>3327</v>
      </c>
      <c r="D514" s="421">
        <v>2</v>
      </c>
      <c r="E514" s="34" t="s">
        <v>122</v>
      </c>
      <c r="F514" s="24" t="s">
        <v>3010</v>
      </c>
      <c r="G514" s="375"/>
    </row>
    <row r="515" spans="1:7" ht="64">
      <c r="A515" s="19"/>
      <c r="B515" s="58"/>
      <c r="C515" s="29" t="s">
        <v>1782</v>
      </c>
      <c r="D515" s="421">
        <v>2</v>
      </c>
      <c r="E515" s="34" t="s">
        <v>481</v>
      </c>
      <c r="F515" s="24" t="s">
        <v>3011</v>
      </c>
      <c r="G515" s="375"/>
    </row>
    <row r="516" spans="1:7" ht="144">
      <c r="A516" s="19"/>
      <c r="B516" s="58"/>
      <c r="C516" s="29" t="s">
        <v>3012</v>
      </c>
      <c r="D516" s="421">
        <v>2</v>
      </c>
      <c r="E516" s="34" t="s">
        <v>481</v>
      </c>
      <c r="F516" s="24" t="s">
        <v>3409</v>
      </c>
      <c r="G516" s="375"/>
    </row>
    <row r="517" spans="1:7" ht="96">
      <c r="A517" s="19"/>
      <c r="B517" s="58"/>
      <c r="C517" s="29" t="s">
        <v>3013</v>
      </c>
      <c r="D517" s="421">
        <v>2</v>
      </c>
      <c r="E517" s="34" t="s">
        <v>481</v>
      </c>
      <c r="F517" s="370" t="s">
        <v>3014</v>
      </c>
      <c r="G517" s="375"/>
    </row>
    <row r="518" spans="1:7" ht="192">
      <c r="A518" s="19"/>
      <c r="B518" s="58"/>
      <c r="C518" s="29" t="s">
        <v>1783</v>
      </c>
      <c r="D518" s="421">
        <v>2</v>
      </c>
      <c r="E518" s="34" t="s">
        <v>122</v>
      </c>
      <c r="F518" s="24" t="s">
        <v>3015</v>
      </c>
      <c r="G518" s="375"/>
    </row>
    <row r="519" spans="1:7" ht="208">
      <c r="A519" s="19"/>
      <c r="B519" s="58"/>
      <c r="C519" s="29" t="s">
        <v>1784</v>
      </c>
      <c r="D519" s="421">
        <v>2</v>
      </c>
      <c r="E519" s="34" t="s">
        <v>122</v>
      </c>
      <c r="F519" s="24" t="s">
        <v>3016</v>
      </c>
      <c r="G519" s="375"/>
    </row>
    <row r="520" spans="1:7" ht="240">
      <c r="A520" s="19"/>
      <c r="B520" s="58"/>
      <c r="C520" s="29" t="s">
        <v>3017</v>
      </c>
      <c r="D520" s="421">
        <v>2</v>
      </c>
      <c r="E520" s="34" t="s">
        <v>122</v>
      </c>
      <c r="F520" s="24" t="s">
        <v>3410</v>
      </c>
      <c r="G520" s="375"/>
    </row>
    <row r="521" spans="1:7" ht="112">
      <c r="A521" s="19"/>
      <c r="B521" s="58"/>
      <c r="C521" s="29" t="s">
        <v>3328</v>
      </c>
      <c r="D521" s="421">
        <v>2</v>
      </c>
      <c r="E521" s="34" t="s">
        <v>122</v>
      </c>
      <c r="F521" s="24" t="s">
        <v>1781</v>
      </c>
      <c r="G521" s="375"/>
    </row>
    <row r="522" spans="1:7" ht="48">
      <c r="A522" s="19"/>
      <c r="B522" s="297"/>
      <c r="C522" s="29" t="s">
        <v>1768</v>
      </c>
      <c r="D522" s="421">
        <v>2</v>
      </c>
      <c r="E522" s="34" t="s">
        <v>122</v>
      </c>
      <c r="F522" s="29" t="s">
        <v>3018</v>
      </c>
      <c r="G522" s="375"/>
    </row>
    <row r="523" spans="1:7" ht="128">
      <c r="A523" s="19" t="s">
        <v>2403</v>
      </c>
      <c r="B523" s="58" t="s">
        <v>1554</v>
      </c>
      <c r="C523" s="24" t="s">
        <v>3019</v>
      </c>
      <c r="D523" s="421">
        <v>2</v>
      </c>
      <c r="E523" s="34" t="s">
        <v>481</v>
      </c>
      <c r="F523" s="60" t="s">
        <v>3020</v>
      </c>
      <c r="G523" s="375"/>
    </row>
    <row r="524" spans="1:7" ht="160">
      <c r="A524" s="19"/>
      <c r="B524" s="297"/>
      <c r="C524" s="24" t="s">
        <v>1555</v>
      </c>
      <c r="D524" s="421">
        <v>2</v>
      </c>
      <c r="E524" s="34" t="s">
        <v>481</v>
      </c>
      <c r="F524" s="60" t="s">
        <v>3021</v>
      </c>
      <c r="G524" s="375"/>
    </row>
    <row r="525" spans="1:7" ht="32">
      <c r="A525" s="19"/>
      <c r="B525" s="297"/>
      <c r="C525" s="24" t="s">
        <v>3329</v>
      </c>
      <c r="D525" s="421">
        <v>2</v>
      </c>
      <c r="E525" s="34" t="s">
        <v>481</v>
      </c>
      <c r="F525" s="60" t="s">
        <v>3022</v>
      </c>
      <c r="G525" s="375"/>
    </row>
    <row r="526" spans="1:7" ht="144">
      <c r="A526" s="19"/>
      <c r="B526" s="297"/>
      <c r="C526" s="24" t="s">
        <v>3023</v>
      </c>
      <c r="D526" s="421">
        <v>2</v>
      </c>
      <c r="E526" s="34" t="s">
        <v>122</v>
      </c>
      <c r="F526" s="60" t="s">
        <v>3024</v>
      </c>
      <c r="G526" s="375"/>
    </row>
    <row r="527" spans="1:7" ht="130">
      <c r="A527" s="19"/>
      <c r="B527" s="54"/>
      <c r="C527" s="24" t="s">
        <v>3303</v>
      </c>
      <c r="D527" s="421">
        <v>2</v>
      </c>
      <c r="E527" s="34" t="s">
        <v>122</v>
      </c>
      <c r="F527" s="299" t="s">
        <v>3304</v>
      </c>
      <c r="G527" s="375"/>
    </row>
    <row r="528" spans="1:7" ht="112">
      <c r="A528" s="19"/>
      <c r="B528" s="54"/>
      <c r="C528" s="24" t="s">
        <v>1801</v>
      </c>
      <c r="D528" s="421">
        <v>2</v>
      </c>
      <c r="E528" s="34" t="s">
        <v>1887</v>
      </c>
      <c r="F528" s="85" t="s">
        <v>3472</v>
      </c>
      <c r="G528" s="375"/>
    </row>
    <row r="529" spans="1:7" ht="160">
      <c r="A529" s="19"/>
      <c r="B529" s="54"/>
      <c r="C529" s="24" t="s">
        <v>3411</v>
      </c>
      <c r="D529" s="421">
        <v>2</v>
      </c>
      <c r="E529" s="34" t="s">
        <v>122</v>
      </c>
      <c r="F529" s="60" t="s">
        <v>3305</v>
      </c>
      <c r="G529" s="375"/>
    </row>
    <row r="530" spans="1:7" ht="48">
      <c r="A530" s="19"/>
      <c r="B530" s="54"/>
      <c r="C530" s="24" t="s">
        <v>3412</v>
      </c>
      <c r="D530" s="421">
        <v>2</v>
      </c>
      <c r="E530" s="34" t="s">
        <v>122</v>
      </c>
      <c r="F530" s="60" t="s">
        <v>3306</v>
      </c>
      <c r="G530" s="375"/>
    </row>
    <row r="531" spans="1:7" ht="283.5" customHeight="1">
      <c r="A531" s="19"/>
      <c r="B531" s="54"/>
      <c r="C531" s="26" t="s">
        <v>1802</v>
      </c>
      <c r="D531" s="421">
        <v>2</v>
      </c>
      <c r="E531" s="34" t="s">
        <v>122</v>
      </c>
      <c r="F531" s="60" t="s">
        <v>3307</v>
      </c>
      <c r="G531" s="375"/>
    </row>
    <row r="532" spans="1:7" ht="48">
      <c r="A532" s="19"/>
      <c r="B532" s="54"/>
      <c r="C532" s="24" t="s">
        <v>1556</v>
      </c>
      <c r="D532" s="421">
        <v>2</v>
      </c>
      <c r="E532" s="34" t="s">
        <v>122</v>
      </c>
      <c r="F532" s="60" t="s">
        <v>3025</v>
      </c>
      <c r="G532" s="375"/>
    </row>
    <row r="533" spans="1:7" ht="162">
      <c r="A533" s="19"/>
      <c r="B533" s="64"/>
      <c r="C533" s="40" t="s">
        <v>1804</v>
      </c>
      <c r="D533" s="421">
        <v>2</v>
      </c>
      <c r="E533" s="34" t="s">
        <v>122</v>
      </c>
      <c r="F533" s="67" t="s">
        <v>3026</v>
      </c>
      <c r="G533" s="375"/>
    </row>
    <row r="534" spans="1:7" ht="112">
      <c r="A534" s="19"/>
      <c r="B534" s="64"/>
      <c r="C534" s="40" t="s">
        <v>1805</v>
      </c>
      <c r="D534" s="421">
        <v>2</v>
      </c>
      <c r="E534" s="34" t="s">
        <v>122</v>
      </c>
      <c r="F534" s="56" t="s">
        <v>3308</v>
      </c>
      <c r="G534" s="375"/>
    </row>
    <row r="535" spans="1:7" ht="80">
      <c r="A535" s="19"/>
      <c r="B535" s="64"/>
      <c r="C535" s="24" t="s">
        <v>3330</v>
      </c>
      <c r="D535" s="421">
        <v>2</v>
      </c>
      <c r="E535" s="34" t="s">
        <v>481</v>
      </c>
      <c r="F535" s="60" t="s">
        <v>1803</v>
      </c>
      <c r="G535" s="375"/>
    </row>
    <row r="536" spans="1:7" ht="96">
      <c r="A536" s="19"/>
      <c r="B536" s="64"/>
      <c r="C536" s="24" t="s">
        <v>3331</v>
      </c>
      <c r="D536" s="421">
        <v>2</v>
      </c>
      <c r="E536" s="34" t="s">
        <v>122</v>
      </c>
      <c r="F536" s="60" t="s">
        <v>3413</v>
      </c>
      <c r="G536" s="375"/>
    </row>
    <row r="537" spans="1:7" ht="80">
      <c r="A537" s="19" t="s">
        <v>856</v>
      </c>
      <c r="B537" s="58" t="s">
        <v>1551</v>
      </c>
      <c r="C537" s="24" t="s">
        <v>1794</v>
      </c>
      <c r="D537" s="421">
        <v>2</v>
      </c>
      <c r="E537" s="34" t="s">
        <v>481</v>
      </c>
      <c r="F537" s="24" t="s">
        <v>3295</v>
      </c>
      <c r="G537" s="389"/>
    </row>
    <row r="538" spans="1:7" ht="80">
      <c r="A538" s="19"/>
      <c r="B538" s="297"/>
      <c r="C538" s="24" t="s">
        <v>1795</v>
      </c>
      <c r="D538" s="421">
        <v>2</v>
      </c>
      <c r="E538" s="34" t="s">
        <v>481</v>
      </c>
      <c r="F538" s="60" t="s">
        <v>3027</v>
      </c>
      <c r="G538" s="375"/>
    </row>
    <row r="539" spans="1:7" ht="32">
      <c r="A539" s="19"/>
      <c r="B539" s="297"/>
      <c r="C539" s="24" t="s">
        <v>1796</v>
      </c>
      <c r="D539" s="421">
        <v>2</v>
      </c>
      <c r="E539" s="34" t="s">
        <v>2382</v>
      </c>
      <c r="F539" s="60" t="s">
        <v>3028</v>
      </c>
      <c r="G539" s="375"/>
    </row>
    <row r="540" spans="1:7" ht="64">
      <c r="A540" s="19"/>
      <c r="B540" s="297"/>
      <c r="C540" s="38" t="s">
        <v>3471</v>
      </c>
      <c r="D540" s="421">
        <v>2</v>
      </c>
      <c r="E540" s="34" t="s">
        <v>122</v>
      </c>
      <c r="F540" s="60" t="s">
        <v>3296</v>
      </c>
      <c r="G540" s="375"/>
    </row>
    <row r="541" spans="1:7" ht="48">
      <c r="A541" s="19"/>
      <c r="B541" s="297"/>
      <c r="C541" s="24" t="s">
        <v>3029</v>
      </c>
      <c r="D541" s="421">
        <v>2</v>
      </c>
      <c r="E541" s="34" t="s">
        <v>481</v>
      </c>
      <c r="F541" s="60" t="s">
        <v>3414</v>
      </c>
      <c r="G541" s="375"/>
    </row>
    <row r="542" spans="1:7" ht="32">
      <c r="A542" s="19"/>
      <c r="B542" s="297"/>
      <c r="C542" s="24" t="s">
        <v>1797</v>
      </c>
      <c r="D542" s="421">
        <v>2</v>
      </c>
      <c r="E542" s="34" t="s">
        <v>481</v>
      </c>
      <c r="F542" s="60" t="s">
        <v>3030</v>
      </c>
      <c r="G542" s="375"/>
    </row>
    <row r="543" spans="1:7" ht="96">
      <c r="A543" s="19"/>
      <c r="B543" s="297"/>
      <c r="C543" s="381" t="s">
        <v>1798</v>
      </c>
      <c r="D543" s="421">
        <v>2</v>
      </c>
      <c r="E543" s="408" t="s">
        <v>122</v>
      </c>
      <c r="F543" s="381" t="s">
        <v>3031</v>
      </c>
      <c r="G543" s="375"/>
    </row>
    <row r="544" spans="1:7" ht="32">
      <c r="A544" s="19"/>
      <c r="B544" s="297"/>
      <c r="C544" s="381" t="s">
        <v>3032</v>
      </c>
      <c r="D544" s="421">
        <v>2</v>
      </c>
      <c r="E544" s="408" t="s">
        <v>122</v>
      </c>
      <c r="F544" s="381" t="s">
        <v>1552</v>
      </c>
      <c r="G544" s="375"/>
    </row>
    <row r="545" spans="1:7" ht="48">
      <c r="A545" s="19"/>
      <c r="B545" s="297"/>
      <c r="C545" s="381" t="s">
        <v>3033</v>
      </c>
      <c r="D545" s="421">
        <v>2</v>
      </c>
      <c r="E545" s="408" t="s">
        <v>122</v>
      </c>
      <c r="F545" s="381" t="s">
        <v>1553</v>
      </c>
      <c r="G545" s="375"/>
    </row>
    <row r="546" spans="1:7" ht="96">
      <c r="A546" s="19"/>
      <c r="B546" s="297"/>
      <c r="C546" s="381" t="s">
        <v>3034</v>
      </c>
      <c r="D546" s="426">
        <v>2</v>
      </c>
      <c r="E546" s="408" t="s">
        <v>122</v>
      </c>
      <c r="F546" s="381" t="s">
        <v>3415</v>
      </c>
      <c r="G546" s="375"/>
    </row>
    <row r="547" spans="1:7" ht="144">
      <c r="A547" s="19"/>
      <c r="B547" s="297"/>
      <c r="C547" s="381" t="s">
        <v>3299</v>
      </c>
      <c r="D547" s="420">
        <v>2</v>
      </c>
      <c r="E547" s="408" t="s">
        <v>521</v>
      </c>
      <c r="F547" s="381" t="s">
        <v>3300</v>
      </c>
      <c r="G547" s="375"/>
    </row>
    <row r="548" spans="1:7" ht="32">
      <c r="A548" s="19"/>
      <c r="B548" s="297"/>
      <c r="C548" s="411" t="s">
        <v>3297</v>
      </c>
      <c r="D548" s="420">
        <v>2</v>
      </c>
      <c r="E548" s="412" t="s">
        <v>581</v>
      </c>
      <c r="F548" s="411" t="s">
        <v>3298</v>
      </c>
      <c r="G548" s="375"/>
    </row>
    <row r="549" spans="1:7" ht="128">
      <c r="A549" s="19" t="s">
        <v>858</v>
      </c>
      <c r="B549" s="58" t="s">
        <v>1793</v>
      </c>
      <c r="C549" s="381" t="s">
        <v>2863</v>
      </c>
      <c r="D549" s="426">
        <v>2</v>
      </c>
      <c r="E549" s="408" t="s">
        <v>481</v>
      </c>
      <c r="F549" s="381" t="s">
        <v>3035</v>
      </c>
      <c r="G549" s="183"/>
    </row>
    <row r="550" spans="1:7" ht="216">
      <c r="A550" s="19"/>
      <c r="B550" s="57"/>
      <c r="C550" s="381" t="s">
        <v>1877</v>
      </c>
      <c r="D550" s="426">
        <v>2</v>
      </c>
      <c r="E550" s="408" t="s">
        <v>481</v>
      </c>
      <c r="F550" s="381" t="s">
        <v>3416</v>
      </c>
      <c r="G550" s="246"/>
    </row>
    <row r="551" spans="1:7" ht="64">
      <c r="A551" s="19"/>
      <c r="B551" s="57"/>
      <c r="C551" s="24" t="s">
        <v>1785</v>
      </c>
      <c r="D551" s="421">
        <v>2</v>
      </c>
      <c r="E551" s="34" t="s">
        <v>122</v>
      </c>
      <c r="F551" s="60" t="s">
        <v>2857</v>
      </c>
      <c r="G551" s="246"/>
    </row>
    <row r="552" spans="1:7" ht="128">
      <c r="A552" s="19"/>
      <c r="B552" s="57"/>
      <c r="C552" s="24" t="s">
        <v>1786</v>
      </c>
      <c r="D552" s="421">
        <v>2</v>
      </c>
      <c r="E552" s="34" t="s">
        <v>481</v>
      </c>
      <c r="F552" s="60" t="s">
        <v>3036</v>
      </c>
      <c r="G552" s="246"/>
    </row>
    <row r="553" spans="1:7" ht="80">
      <c r="A553" s="19"/>
      <c r="B553" s="57"/>
      <c r="C553" s="24" t="s">
        <v>1787</v>
      </c>
      <c r="D553" s="421">
        <v>2</v>
      </c>
      <c r="E553" s="34" t="s">
        <v>122</v>
      </c>
      <c r="F553" s="60" t="s">
        <v>3037</v>
      </c>
      <c r="G553" s="246"/>
    </row>
    <row r="554" spans="1:7" ht="32">
      <c r="A554" s="19"/>
      <c r="B554" s="57"/>
      <c r="C554" s="24" t="s">
        <v>1788</v>
      </c>
      <c r="D554" s="421">
        <v>2</v>
      </c>
      <c r="E554" s="34" t="s">
        <v>122</v>
      </c>
      <c r="F554" s="60" t="s">
        <v>1789</v>
      </c>
      <c r="G554" s="246"/>
    </row>
    <row r="555" spans="1:7" ht="64">
      <c r="A555" s="19"/>
      <c r="B555" s="57"/>
      <c r="C555" s="24" t="s">
        <v>3038</v>
      </c>
      <c r="D555" s="421">
        <v>2</v>
      </c>
      <c r="E555" s="34" t="s">
        <v>122</v>
      </c>
      <c r="F555" s="60" t="s">
        <v>3039</v>
      </c>
      <c r="G555" s="246"/>
    </row>
    <row r="556" spans="1:7" ht="112">
      <c r="A556" s="19"/>
      <c r="B556" s="57"/>
      <c r="C556" s="24" t="s">
        <v>3417</v>
      </c>
      <c r="D556" s="421">
        <v>2</v>
      </c>
      <c r="E556" s="34" t="s">
        <v>122</v>
      </c>
      <c r="F556" s="60" t="s">
        <v>3040</v>
      </c>
      <c r="G556" s="246"/>
    </row>
    <row r="557" spans="1:7" ht="80">
      <c r="A557" s="19"/>
      <c r="B557" s="57"/>
      <c r="C557" s="24" t="s">
        <v>3332</v>
      </c>
      <c r="D557" s="421">
        <v>2</v>
      </c>
      <c r="E557" s="34" t="s">
        <v>481</v>
      </c>
      <c r="F557" s="60" t="s">
        <v>1790</v>
      </c>
      <c r="G557" s="246"/>
    </row>
    <row r="558" spans="1:7" ht="128">
      <c r="A558" s="19"/>
      <c r="B558" s="57"/>
      <c r="C558" s="24" t="s">
        <v>3310</v>
      </c>
      <c r="D558" s="421">
        <v>2</v>
      </c>
      <c r="E558" s="34" t="s">
        <v>122</v>
      </c>
      <c r="F558" s="60" t="s">
        <v>3041</v>
      </c>
      <c r="G558" s="246"/>
    </row>
    <row r="559" spans="1:7" ht="128">
      <c r="A559" s="19"/>
      <c r="B559" s="57"/>
      <c r="C559" s="24" t="s">
        <v>3333</v>
      </c>
      <c r="D559" s="421">
        <v>2</v>
      </c>
      <c r="E559" s="34" t="s">
        <v>122</v>
      </c>
      <c r="F559" s="85" t="s">
        <v>3042</v>
      </c>
      <c r="G559" s="246"/>
    </row>
    <row r="560" spans="1:7" ht="48">
      <c r="A560" s="19"/>
      <c r="B560" s="57"/>
      <c r="C560" s="24" t="s">
        <v>3334</v>
      </c>
      <c r="D560" s="421">
        <v>2</v>
      </c>
      <c r="E560" s="34" t="s">
        <v>122</v>
      </c>
      <c r="F560" s="85" t="s">
        <v>1809</v>
      </c>
      <c r="G560" s="246"/>
    </row>
    <row r="561" spans="1:15" ht="176">
      <c r="A561" s="19"/>
      <c r="B561" s="57"/>
      <c r="C561" s="24" t="s">
        <v>3043</v>
      </c>
      <c r="D561" s="421">
        <v>2</v>
      </c>
      <c r="E561" s="34" t="s">
        <v>122</v>
      </c>
      <c r="F561" s="85" t="s">
        <v>3044</v>
      </c>
      <c r="G561" s="246"/>
    </row>
    <row r="562" spans="1:15" ht="176">
      <c r="A562" s="19"/>
      <c r="B562" s="57"/>
      <c r="C562" s="24" t="s">
        <v>3045</v>
      </c>
      <c r="D562" s="421">
        <v>2</v>
      </c>
      <c r="E562" s="34" t="s">
        <v>122</v>
      </c>
      <c r="F562" s="85" t="s">
        <v>3418</v>
      </c>
      <c r="G562" s="246"/>
    </row>
    <row r="563" spans="1:15" ht="80">
      <c r="A563" s="19"/>
      <c r="B563" s="57"/>
      <c r="C563" s="24" t="s">
        <v>3335</v>
      </c>
      <c r="D563" s="421">
        <v>2</v>
      </c>
      <c r="E563" s="34" t="s">
        <v>122</v>
      </c>
      <c r="F563" s="85" t="s">
        <v>3046</v>
      </c>
      <c r="G563" s="246"/>
    </row>
    <row r="564" spans="1:15" ht="96">
      <c r="A564" s="19"/>
      <c r="B564" s="57"/>
      <c r="C564" s="24" t="s">
        <v>3336</v>
      </c>
      <c r="D564" s="421">
        <v>2</v>
      </c>
      <c r="E564" s="34" t="s">
        <v>122</v>
      </c>
      <c r="F564" s="60" t="s">
        <v>3047</v>
      </c>
      <c r="G564" s="246"/>
    </row>
    <row r="565" spans="1:15" ht="80">
      <c r="A565" s="19"/>
      <c r="B565" s="57"/>
      <c r="C565" s="24" t="s">
        <v>1791</v>
      </c>
      <c r="D565" s="421">
        <v>2</v>
      </c>
      <c r="E565" s="34" t="s">
        <v>1202</v>
      </c>
      <c r="F565" s="60" t="s">
        <v>1792</v>
      </c>
      <c r="G565" s="246"/>
    </row>
    <row r="566" spans="1:15" ht="34" hidden="1">
      <c r="A566" s="36" t="s">
        <v>859</v>
      </c>
      <c r="B566" s="54" t="s">
        <v>860</v>
      </c>
      <c r="C566" s="34"/>
      <c r="D566" s="34"/>
      <c r="E566" s="34"/>
      <c r="F566" s="34"/>
      <c r="G566" s="34"/>
      <c r="H566" s="124"/>
      <c r="I566" s="124"/>
      <c r="J566" s="124"/>
      <c r="K566" s="1"/>
      <c r="L566" s="1"/>
      <c r="M566" s="1"/>
      <c r="N566" s="1"/>
      <c r="O566" s="1"/>
    </row>
    <row r="567" spans="1:15" ht="34" hidden="1">
      <c r="A567" s="36" t="s">
        <v>862</v>
      </c>
      <c r="B567" s="20" t="s">
        <v>863</v>
      </c>
      <c r="C567" s="34"/>
      <c r="D567" s="34"/>
      <c r="E567" s="34"/>
      <c r="F567" s="34"/>
      <c r="G567" s="34"/>
      <c r="H567" s="124"/>
      <c r="I567" s="124"/>
      <c r="J567" s="124"/>
      <c r="K567" s="1"/>
      <c r="L567" s="1"/>
      <c r="M567" s="1"/>
      <c r="N567" s="1"/>
      <c r="O567" s="1"/>
    </row>
    <row r="568" spans="1:15" ht="48">
      <c r="A568" s="19" t="s">
        <v>865</v>
      </c>
      <c r="B568" s="57" t="s">
        <v>2872</v>
      </c>
      <c r="C568" s="24" t="s">
        <v>1843</v>
      </c>
      <c r="D568" s="421">
        <v>2</v>
      </c>
      <c r="E568" s="34" t="s">
        <v>2786</v>
      </c>
      <c r="F568" s="24" t="s">
        <v>1847</v>
      </c>
      <c r="G568" s="183"/>
    </row>
    <row r="569" spans="1:15" ht="128">
      <c r="A569" s="19"/>
      <c r="B569" s="298"/>
      <c r="C569" s="24" t="s">
        <v>1844</v>
      </c>
      <c r="D569" s="421">
        <v>2</v>
      </c>
      <c r="E569" s="34" t="s">
        <v>481</v>
      </c>
      <c r="F569" s="24" t="s">
        <v>3048</v>
      </c>
      <c r="G569" s="183"/>
    </row>
    <row r="570" spans="1:15" ht="32">
      <c r="A570" s="19"/>
      <c r="B570" s="298"/>
      <c r="C570" s="24" t="s">
        <v>3419</v>
      </c>
      <c r="D570" s="421">
        <v>2</v>
      </c>
      <c r="E570" s="34" t="s">
        <v>1235</v>
      </c>
      <c r="F570" s="24"/>
      <c r="G570" s="183"/>
    </row>
    <row r="571" spans="1:15" ht="48">
      <c r="A571" s="19"/>
      <c r="B571" s="298"/>
      <c r="C571" s="24" t="s">
        <v>3049</v>
      </c>
      <c r="D571" s="421">
        <v>2</v>
      </c>
      <c r="E571" s="34" t="s">
        <v>241</v>
      </c>
      <c r="F571" s="24" t="s">
        <v>1871</v>
      </c>
      <c r="G571" s="183"/>
    </row>
    <row r="572" spans="1:15" ht="48">
      <c r="A572" s="19"/>
      <c r="B572" s="298"/>
      <c r="C572" s="24" t="s">
        <v>1846</v>
      </c>
      <c r="D572" s="421">
        <v>2</v>
      </c>
      <c r="E572" s="34" t="s">
        <v>666</v>
      </c>
      <c r="F572" s="24" t="s">
        <v>1845</v>
      </c>
      <c r="G572" s="183"/>
    </row>
    <row r="573" spans="1:15" ht="32">
      <c r="A573" s="19"/>
      <c r="B573" s="298"/>
      <c r="C573" s="24" t="s">
        <v>1850</v>
      </c>
      <c r="D573" s="421">
        <v>2</v>
      </c>
      <c r="E573" s="34" t="s">
        <v>122</v>
      </c>
      <c r="G573" s="183"/>
    </row>
    <row r="574" spans="1:15" ht="32">
      <c r="A574" s="19"/>
      <c r="B574" s="298"/>
      <c r="C574" s="24" t="s">
        <v>1851</v>
      </c>
      <c r="D574" s="421">
        <v>2</v>
      </c>
      <c r="E574" s="34" t="s">
        <v>122</v>
      </c>
      <c r="F574" s="38" t="s">
        <v>1557</v>
      </c>
      <c r="G574" s="183"/>
    </row>
    <row r="575" spans="1:15" ht="48">
      <c r="A575" s="19"/>
      <c r="B575" s="298"/>
      <c r="C575" s="24" t="s">
        <v>3050</v>
      </c>
      <c r="D575" s="421">
        <v>2</v>
      </c>
      <c r="E575" s="34" t="s">
        <v>666</v>
      </c>
      <c r="F575" s="24" t="s">
        <v>1848</v>
      </c>
      <c r="G575" s="183"/>
    </row>
    <row r="576" spans="1:15" ht="64">
      <c r="A576" s="19"/>
      <c r="B576" s="298"/>
      <c r="C576" s="24" t="s">
        <v>3290</v>
      </c>
      <c r="D576" s="421">
        <v>2</v>
      </c>
      <c r="E576" s="34" t="s">
        <v>666</v>
      </c>
      <c r="F576" s="24" t="s">
        <v>1849</v>
      </c>
      <c r="G576" s="183"/>
    </row>
    <row r="577" spans="1:15" ht="64">
      <c r="A577" s="19"/>
      <c r="B577" s="298"/>
      <c r="C577" s="24" t="s">
        <v>3289</v>
      </c>
      <c r="D577" s="421">
        <v>2</v>
      </c>
      <c r="E577" s="34" t="s">
        <v>666</v>
      </c>
      <c r="F577" s="24" t="s">
        <v>3420</v>
      </c>
      <c r="G577" s="183"/>
    </row>
    <row r="578" spans="1:15" ht="64">
      <c r="A578" s="19"/>
      <c r="B578" s="298"/>
      <c r="C578" s="24" t="s">
        <v>3051</v>
      </c>
      <c r="D578" s="421">
        <v>2</v>
      </c>
      <c r="E578" s="34" t="s">
        <v>581</v>
      </c>
      <c r="F578" s="24" t="s">
        <v>3052</v>
      </c>
      <c r="G578" s="183"/>
    </row>
    <row r="579" spans="1:15" ht="304">
      <c r="A579" s="19"/>
      <c r="B579" s="298"/>
      <c r="C579" s="24" t="s">
        <v>2378</v>
      </c>
      <c r="D579" s="421">
        <v>2</v>
      </c>
      <c r="E579" s="34" t="s">
        <v>666</v>
      </c>
      <c r="F579" s="24" t="s">
        <v>3053</v>
      </c>
      <c r="G579" s="183"/>
    </row>
    <row r="580" spans="1:15" ht="183.75" customHeight="1">
      <c r="A580" s="19"/>
      <c r="B580" s="298"/>
      <c r="C580" s="24" t="s">
        <v>1852</v>
      </c>
      <c r="D580" s="421">
        <v>2</v>
      </c>
      <c r="E580" s="34" t="s">
        <v>666</v>
      </c>
      <c r="F580" s="24" t="s">
        <v>3291</v>
      </c>
      <c r="G580" s="183"/>
    </row>
    <row r="581" spans="1:15" ht="32">
      <c r="A581" s="19"/>
      <c r="B581" s="298"/>
      <c r="C581" s="24" t="s">
        <v>3054</v>
      </c>
      <c r="D581" s="421">
        <v>2</v>
      </c>
      <c r="E581" s="34" t="s">
        <v>666</v>
      </c>
      <c r="F581" s="24" t="s">
        <v>1853</v>
      </c>
      <c r="G581" s="183"/>
    </row>
    <row r="582" spans="1:15" ht="48">
      <c r="A582" s="19"/>
      <c r="B582" s="298"/>
      <c r="C582" s="24" t="s">
        <v>1854</v>
      </c>
      <c r="D582" s="421">
        <v>2</v>
      </c>
      <c r="E582" s="34" t="s">
        <v>666</v>
      </c>
      <c r="F582" s="24" t="s">
        <v>3421</v>
      </c>
      <c r="G582" s="183"/>
    </row>
    <row r="583" spans="1:15" ht="32">
      <c r="A583" s="19"/>
      <c r="B583" s="298"/>
      <c r="C583" s="24" t="s">
        <v>1855</v>
      </c>
      <c r="D583" s="421">
        <v>2</v>
      </c>
      <c r="E583" s="34" t="s">
        <v>121</v>
      </c>
      <c r="F583" s="24" t="s">
        <v>3055</v>
      </c>
      <c r="G583" s="183"/>
    </row>
    <row r="584" spans="1:15" ht="48">
      <c r="A584" s="19"/>
      <c r="B584" s="298"/>
      <c r="C584" s="24" t="s">
        <v>2379</v>
      </c>
      <c r="D584" s="421">
        <v>2</v>
      </c>
      <c r="E584" s="34" t="s">
        <v>121</v>
      </c>
      <c r="F584" s="24" t="s">
        <v>2380</v>
      </c>
      <c r="G584" s="183"/>
    </row>
    <row r="585" spans="1:15" ht="80">
      <c r="A585" s="19" t="s">
        <v>1711</v>
      </c>
      <c r="B585" s="298"/>
      <c r="C585" s="24" t="s">
        <v>2381</v>
      </c>
      <c r="D585" s="421">
        <v>2</v>
      </c>
      <c r="E585" s="34" t="s">
        <v>121</v>
      </c>
      <c r="F585" s="38" t="s">
        <v>3056</v>
      </c>
      <c r="G585" s="183"/>
    </row>
    <row r="586" spans="1:15" ht="64">
      <c r="A586" s="19"/>
      <c r="B586" s="298"/>
      <c r="C586" s="370" t="s">
        <v>3057</v>
      </c>
      <c r="D586" s="421">
        <v>2</v>
      </c>
      <c r="E586" s="34" t="s">
        <v>1202</v>
      </c>
      <c r="F586" s="24" t="s">
        <v>3292</v>
      </c>
      <c r="G586" s="183"/>
    </row>
    <row r="587" spans="1:15" ht="48">
      <c r="A587" s="19"/>
      <c r="B587" s="298"/>
      <c r="C587" s="24" t="s">
        <v>3058</v>
      </c>
      <c r="D587" s="421">
        <v>2</v>
      </c>
      <c r="E587" s="34" t="s">
        <v>581</v>
      </c>
      <c r="F587" s="24" t="s">
        <v>3059</v>
      </c>
      <c r="G587" s="183"/>
    </row>
    <row r="588" spans="1:15" ht="48">
      <c r="A588" s="19"/>
      <c r="B588" s="298"/>
      <c r="C588" s="24" t="s">
        <v>2773</v>
      </c>
      <c r="D588" s="421">
        <v>2</v>
      </c>
      <c r="E588" s="34" t="s">
        <v>190</v>
      </c>
      <c r="F588" s="24" t="s">
        <v>3060</v>
      </c>
      <c r="G588" s="183"/>
    </row>
    <row r="589" spans="1:15" ht="48">
      <c r="A589" s="19"/>
      <c r="B589" s="298"/>
      <c r="C589" s="24" t="s">
        <v>1857</v>
      </c>
      <c r="D589" s="421">
        <v>2</v>
      </c>
      <c r="E589" s="34" t="s">
        <v>666</v>
      </c>
      <c r="F589" s="24" t="s">
        <v>1858</v>
      </c>
      <c r="G589" s="183"/>
    </row>
    <row r="590" spans="1:15" ht="54.75" customHeight="1">
      <c r="A590" s="19" t="s">
        <v>866</v>
      </c>
      <c r="B590" s="57" t="s">
        <v>138</v>
      </c>
      <c r="C590" s="191" t="s">
        <v>1856</v>
      </c>
      <c r="D590" s="421">
        <v>2</v>
      </c>
      <c r="E590" s="35" t="s">
        <v>122</v>
      </c>
      <c r="F590" s="24" t="s">
        <v>3061</v>
      </c>
      <c r="G590" s="375"/>
    </row>
    <row r="591" spans="1:15" ht="40.25" hidden="1" customHeight="1">
      <c r="A591" s="88" t="s">
        <v>868</v>
      </c>
      <c r="B591" s="648" t="s">
        <v>1350</v>
      </c>
      <c r="C591" s="699"/>
      <c r="D591" s="664"/>
      <c r="E591" s="664"/>
      <c r="F591" s="664"/>
      <c r="G591" s="666"/>
      <c r="H591" s="124"/>
      <c r="I591" s="124"/>
      <c r="J591" s="124"/>
      <c r="K591" s="1"/>
      <c r="L591" s="1"/>
      <c r="M591" s="1"/>
      <c r="N591" s="1"/>
      <c r="O591" s="1"/>
    </row>
    <row r="592" spans="1:15" ht="34" hidden="1">
      <c r="A592" s="36" t="s">
        <v>870</v>
      </c>
      <c r="B592" s="37" t="s">
        <v>871</v>
      </c>
      <c r="C592" s="34"/>
      <c r="D592" s="34"/>
      <c r="E592" s="35"/>
      <c r="F592" s="34" t="s">
        <v>2383</v>
      </c>
      <c r="G592" s="34"/>
      <c r="H592" s="124"/>
      <c r="I592" s="124"/>
      <c r="J592" s="124"/>
      <c r="K592" s="1"/>
      <c r="L592" s="1"/>
      <c r="M592" s="1"/>
      <c r="N592" s="1"/>
      <c r="O592" s="1"/>
    </row>
    <row r="593" spans="1:15" ht="34" hidden="1">
      <c r="A593" s="36" t="s">
        <v>872</v>
      </c>
      <c r="B593" s="37" t="s">
        <v>1351</v>
      </c>
      <c r="C593" s="34"/>
      <c r="D593" s="34"/>
      <c r="E593" s="35"/>
      <c r="F593" s="34"/>
      <c r="G593" s="34"/>
      <c r="H593" s="124"/>
      <c r="I593" s="124"/>
      <c r="J593" s="124"/>
      <c r="K593" s="1"/>
      <c r="L593" s="1"/>
      <c r="M593" s="1"/>
      <c r="N593" s="1"/>
      <c r="O593" s="1"/>
    </row>
    <row r="594" spans="1:15" ht="34" hidden="1">
      <c r="A594" s="36" t="s">
        <v>874</v>
      </c>
      <c r="B594" s="37" t="s">
        <v>1352</v>
      </c>
      <c r="C594" s="34"/>
      <c r="D594" s="34"/>
      <c r="E594" s="35"/>
      <c r="F594" s="34"/>
      <c r="G594" s="34"/>
      <c r="H594" s="124"/>
      <c r="I594" s="124"/>
      <c r="J594" s="124"/>
      <c r="K594" s="1"/>
      <c r="L594" s="1"/>
      <c r="M594" s="1"/>
      <c r="N594" s="1"/>
      <c r="O594" s="1"/>
    </row>
    <row r="595" spans="1:15" ht="34" hidden="1">
      <c r="A595" s="36" t="s">
        <v>876</v>
      </c>
      <c r="B595" s="37" t="s">
        <v>1353</v>
      </c>
      <c r="C595" s="34"/>
      <c r="D595" s="34"/>
      <c r="E595" s="35"/>
      <c r="F595" s="34"/>
      <c r="G595" s="34"/>
      <c r="H595" s="124"/>
      <c r="I595" s="124"/>
      <c r="J595" s="124"/>
      <c r="K595" s="1"/>
      <c r="L595" s="1"/>
      <c r="M595" s="1"/>
      <c r="N595" s="1"/>
      <c r="O595" s="1"/>
    </row>
    <row r="596" spans="1:15" ht="34" hidden="1">
      <c r="A596" s="36" t="s">
        <v>878</v>
      </c>
      <c r="B596" s="37" t="s">
        <v>1354</v>
      </c>
      <c r="C596" s="34"/>
      <c r="D596" s="34"/>
      <c r="E596" s="35"/>
      <c r="F596" s="34"/>
      <c r="G596" s="34"/>
      <c r="H596" s="124"/>
      <c r="I596" s="124"/>
      <c r="J596" s="124"/>
      <c r="K596" s="1"/>
      <c r="L596" s="1"/>
      <c r="M596" s="1"/>
      <c r="N596" s="1"/>
      <c r="O596" s="1"/>
    </row>
    <row r="597" spans="1:15" ht="34" hidden="1">
      <c r="A597" s="36" t="s">
        <v>880</v>
      </c>
      <c r="B597" s="37" t="s">
        <v>1355</v>
      </c>
      <c r="C597" s="34"/>
      <c r="D597" s="34"/>
      <c r="E597" s="35"/>
      <c r="F597" s="34"/>
      <c r="G597" s="34"/>
      <c r="H597" s="124"/>
      <c r="I597" s="124"/>
      <c r="J597" s="124"/>
      <c r="K597" s="1"/>
      <c r="L597" s="1"/>
      <c r="M597" s="1"/>
      <c r="N597" s="1"/>
      <c r="O597" s="1"/>
    </row>
    <row r="598" spans="1:15" ht="40.25" hidden="1" customHeight="1">
      <c r="A598" s="88" t="s">
        <v>882</v>
      </c>
      <c r="B598" s="648" t="s">
        <v>1356</v>
      </c>
      <c r="C598" s="664"/>
      <c r="D598" s="664"/>
      <c r="E598" s="664"/>
      <c r="F598" s="664"/>
      <c r="G598" s="666"/>
      <c r="H598" s="124"/>
      <c r="I598" s="124"/>
      <c r="J598" s="124"/>
      <c r="K598" s="1"/>
      <c r="L598" s="1"/>
      <c r="M598" s="1"/>
      <c r="N598" s="1"/>
      <c r="O598" s="1"/>
    </row>
    <row r="599" spans="1:15" ht="17" hidden="1">
      <c r="A599" s="36" t="s">
        <v>884</v>
      </c>
      <c r="B599" s="37" t="s">
        <v>1357</v>
      </c>
      <c r="C599" s="34"/>
      <c r="D599" s="34"/>
      <c r="E599" s="35"/>
      <c r="F599" s="34"/>
      <c r="G599" s="34"/>
      <c r="H599" s="124"/>
      <c r="I599" s="124"/>
      <c r="J599" s="124"/>
      <c r="K599" s="1"/>
      <c r="L599" s="1"/>
      <c r="M599" s="1"/>
      <c r="N599" s="1"/>
      <c r="O599" s="1"/>
    </row>
    <row r="600" spans="1:15" ht="17" hidden="1">
      <c r="A600" s="36" t="s">
        <v>886</v>
      </c>
      <c r="B600" s="37" t="s">
        <v>1358</v>
      </c>
      <c r="C600" s="34"/>
      <c r="D600" s="34"/>
      <c r="E600" s="35"/>
      <c r="F600" s="34"/>
      <c r="G600" s="34"/>
      <c r="H600" s="124"/>
      <c r="I600" s="124"/>
      <c r="J600" s="124"/>
      <c r="K600" s="1"/>
      <c r="L600" s="1"/>
      <c r="M600" s="1"/>
      <c r="N600" s="1"/>
      <c r="O600" s="1"/>
    </row>
    <row r="601" spans="1:15" ht="17" hidden="1">
      <c r="A601" s="36" t="s">
        <v>888</v>
      </c>
      <c r="B601" s="37" t="s">
        <v>1359</v>
      </c>
      <c r="C601" s="34"/>
      <c r="D601" s="34"/>
      <c r="E601" s="35"/>
      <c r="F601" s="34"/>
      <c r="G601" s="34"/>
      <c r="H601" s="124"/>
      <c r="I601" s="124"/>
      <c r="J601" s="124"/>
      <c r="K601" s="1"/>
      <c r="L601" s="1"/>
      <c r="M601" s="1"/>
      <c r="N601" s="1"/>
      <c r="O601" s="1"/>
    </row>
    <row r="602" spans="1:15" ht="17" hidden="1">
      <c r="A602" s="36" t="s">
        <v>890</v>
      </c>
      <c r="B602" s="37" t="s">
        <v>1360</v>
      </c>
      <c r="C602" s="34"/>
      <c r="D602" s="34"/>
      <c r="E602" s="35"/>
      <c r="F602" s="34"/>
      <c r="G602" s="34"/>
      <c r="H602" s="124"/>
      <c r="I602" s="124"/>
      <c r="J602" s="124"/>
      <c r="K602" s="1"/>
      <c r="L602" s="1"/>
      <c r="M602" s="1"/>
      <c r="N602" s="1"/>
      <c r="O602" s="1"/>
    </row>
    <row r="603" spans="1:15" ht="40.25" hidden="1" customHeight="1">
      <c r="A603" s="88" t="s">
        <v>893</v>
      </c>
      <c r="B603" s="648" t="s">
        <v>1361</v>
      </c>
      <c r="C603" s="664"/>
      <c r="D603" s="664"/>
      <c r="E603" s="664"/>
      <c r="F603" s="664"/>
      <c r="G603" s="666"/>
      <c r="H603" s="124"/>
      <c r="I603" s="124"/>
      <c r="J603" s="124"/>
      <c r="K603" s="1"/>
      <c r="L603" s="1"/>
      <c r="M603" s="1"/>
      <c r="N603" s="1"/>
      <c r="O603" s="1"/>
    </row>
    <row r="604" spans="1:15" ht="34" hidden="1">
      <c r="A604" s="36" t="s">
        <v>895</v>
      </c>
      <c r="B604" s="37" t="s">
        <v>114</v>
      </c>
      <c r="C604" s="34"/>
      <c r="D604" s="34"/>
      <c r="E604" s="35"/>
      <c r="F604" s="34"/>
      <c r="G604" s="34"/>
      <c r="H604" s="124"/>
      <c r="I604" s="124"/>
      <c r="J604" s="124"/>
      <c r="K604" s="1"/>
      <c r="L604" s="1"/>
      <c r="M604" s="1"/>
      <c r="N604" s="1"/>
      <c r="O604" s="1"/>
    </row>
    <row r="605" spans="1:15" ht="34" hidden="1">
      <c r="A605" s="36" t="s">
        <v>897</v>
      </c>
      <c r="B605" s="37" t="s">
        <v>116</v>
      </c>
      <c r="C605" s="34"/>
      <c r="D605" s="34"/>
      <c r="E605" s="35"/>
      <c r="F605" s="34"/>
      <c r="G605" s="34"/>
      <c r="H605" s="124"/>
      <c r="I605" s="124"/>
      <c r="J605" s="124"/>
      <c r="K605" s="1"/>
      <c r="L605" s="1"/>
      <c r="M605" s="1"/>
      <c r="N605" s="1"/>
      <c r="O605" s="1"/>
    </row>
    <row r="606" spans="1:15" ht="34" hidden="1">
      <c r="A606" s="36" t="s">
        <v>899</v>
      </c>
      <c r="B606" s="37" t="s">
        <v>118</v>
      </c>
      <c r="C606" s="34"/>
      <c r="D606" s="34"/>
      <c r="E606" s="35"/>
      <c r="F606" s="34"/>
      <c r="G606" s="34"/>
      <c r="H606" s="124"/>
      <c r="I606" s="124"/>
      <c r="J606" s="124"/>
      <c r="K606" s="1"/>
      <c r="L606" s="1"/>
      <c r="M606" s="1"/>
      <c r="N606" s="1"/>
      <c r="O606" s="1"/>
    </row>
    <row r="607" spans="1:15" ht="34" hidden="1">
      <c r="A607" s="36" t="s">
        <v>901</v>
      </c>
      <c r="B607" s="37" t="s">
        <v>120</v>
      </c>
      <c r="C607" s="34"/>
      <c r="D607" s="34"/>
      <c r="E607" s="35"/>
      <c r="F607" s="34"/>
      <c r="G607" s="34"/>
      <c r="H607" s="124"/>
      <c r="I607" s="124"/>
      <c r="J607" s="124"/>
      <c r="K607" s="1"/>
      <c r="L607" s="1"/>
      <c r="M607" s="1"/>
      <c r="N607" s="1"/>
      <c r="O607" s="1"/>
    </row>
    <row r="608" spans="1:15" ht="34" hidden="1">
      <c r="A608" s="36" t="s">
        <v>903</v>
      </c>
      <c r="B608" s="37" t="s">
        <v>1362</v>
      </c>
      <c r="C608" s="34"/>
      <c r="D608" s="34"/>
      <c r="E608" s="35"/>
      <c r="F608" s="34"/>
      <c r="G608" s="34"/>
      <c r="H608" s="124"/>
      <c r="I608" s="124"/>
      <c r="J608" s="124"/>
      <c r="K608" s="1"/>
      <c r="L608" s="1"/>
      <c r="M608" s="1"/>
      <c r="N608" s="1"/>
      <c r="O608" s="1"/>
    </row>
    <row r="609" spans="1:15" ht="34" hidden="1">
      <c r="A609" s="36" t="s">
        <v>905</v>
      </c>
      <c r="B609" s="37" t="s">
        <v>126</v>
      </c>
      <c r="C609" s="34"/>
      <c r="D609" s="34"/>
      <c r="E609" s="35"/>
      <c r="F609" s="34"/>
      <c r="G609" s="34"/>
      <c r="H609" s="124"/>
      <c r="I609" s="124"/>
      <c r="J609" s="124"/>
      <c r="K609" s="1"/>
      <c r="L609" s="1"/>
      <c r="M609" s="1"/>
      <c r="N609" s="1"/>
      <c r="O609" s="1"/>
    </row>
    <row r="610" spans="1:15" ht="51" hidden="1">
      <c r="A610" s="36" t="s">
        <v>907</v>
      </c>
      <c r="B610" s="37" t="s">
        <v>128</v>
      </c>
      <c r="C610" s="34"/>
      <c r="D610" s="34"/>
      <c r="E610" s="35"/>
      <c r="F610" s="34"/>
      <c r="G610" s="34"/>
      <c r="H610" s="124"/>
      <c r="I610" s="124"/>
      <c r="J610" s="124"/>
      <c r="K610" s="1"/>
      <c r="L610" s="1"/>
      <c r="M610" s="1"/>
      <c r="N610" s="1"/>
      <c r="O610" s="1"/>
    </row>
    <row r="611" spans="1:15" ht="68" hidden="1">
      <c r="A611" s="36" t="s">
        <v>909</v>
      </c>
      <c r="B611" s="37" t="s">
        <v>1363</v>
      </c>
      <c r="C611" s="34"/>
      <c r="D611" s="34"/>
      <c r="E611" s="35"/>
      <c r="F611" s="34"/>
      <c r="G611" s="34"/>
      <c r="H611" s="124"/>
      <c r="I611" s="124"/>
      <c r="J611" s="124"/>
      <c r="K611" s="1"/>
      <c r="L611" s="1"/>
      <c r="M611" s="1"/>
      <c r="N611" s="1"/>
      <c r="O611" s="1"/>
    </row>
    <row r="612" spans="1:15" ht="34" hidden="1">
      <c r="A612" s="36" t="s">
        <v>911</v>
      </c>
      <c r="B612" s="37" t="s">
        <v>1364</v>
      </c>
      <c r="C612" s="34"/>
      <c r="D612" s="34"/>
      <c r="E612" s="35"/>
      <c r="F612" s="34"/>
      <c r="G612" s="34"/>
      <c r="H612" s="124"/>
      <c r="I612" s="124"/>
      <c r="J612" s="124"/>
      <c r="K612" s="1"/>
      <c r="L612" s="1"/>
      <c r="M612" s="1"/>
      <c r="N612" s="1"/>
      <c r="O612" s="1"/>
    </row>
    <row r="613" spans="1:15" ht="34" hidden="1">
      <c r="A613" s="36" t="s">
        <v>913</v>
      </c>
      <c r="B613" s="37" t="s">
        <v>1365</v>
      </c>
      <c r="C613" s="34"/>
      <c r="D613" s="34"/>
      <c r="E613" s="35"/>
      <c r="F613" s="34"/>
      <c r="G613" s="34"/>
      <c r="H613" s="124"/>
      <c r="I613" s="124"/>
      <c r="J613" s="124"/>
      <c r="K613" s="1"/>
      <c r="L613" s="1"/>
      <c r="M613" s="1"/>
      <c r="N613" s="1"/>
      <c r="O613" s="1"/>
    </row>
    <row r="614" spans="1:15" ht="19">
      <c r="A614" s="157"/>
      <c r="B614" s="654" t="s">
        <v>915</v>
      </c>
      <c r="C614" s="661"/>
      <c r="D614" s="662"/>
      <c r="E614" s="661"/>
      <c r="F614" s="661"/>
      <c r="G614" s="196"/>
      <c r="H614" s="17">
        <f>H615+H623+H633+H640+H653+H665</f>
        <v>110</v>
      </c>
      <c r="I614" s="17">
        <f>I615+I623+I633+I640+I653+I665</f>
        <v>110</v>
      </c>
    </row>
    <row r="615" spans="1:15" ht="40.25" customHeight="1">
      <c r="A615" s="46" t="s">
        <v>916</v>
      </c>
      <c r="B615" s="648" t="s">
        <v>1366</v>
      </c>
      <c r="C615" s="664"/>
      <c r="D615" s="664"/>
      <c r="E615" s="664"/>
      <c r="F615" s="664"/>
      <c r="G615" s="666"/>
      <c r="H615" s="17">
        <f>SUM(D616:D622)</f>
        <v>12</v>
      </c>
      <c r="I615" s="17">
        <f>COUNT(D616:D622)*2</f>
        <v>12</v>
      </c>
    </row>
    <row r="616" spans="1:15" ht="17" hidden="1">
      <c r="A616" s="101" t="s">
        <v>918</v>
      </c>
      <c r="B616" s="37" t="s">
        <v>1367</v>
      </c>
      <c r="C616" s="354"/>
      <c r="D616" s="354"/>
      <c r="E616" s="23"/>
      <c r="F616" s="354"/>
      <c r="G616" s="354"/>
      <c r="H616" s="124"/>
      <c r="I616" s="124"/>
      <c r="J616" s="124"/>
      <c r="K616" s="1"/>
      <c r="L616" s="1"/>
      <c r="M616" s="1"/>
      <c r="N616" s="1"/>
      <c r="O616" s="1"/>
    </row>
    <row r="617" spans="1:15" ht="34">
      <c r="A617" s="102" t="s">
        <v>920</v>
      </c>
      <c r="B617" s="37" t="s">
        <v>1368</v>
      </c>
      <c r="C617" s="44" t="s">
        <v>1558</v>
      </c>
      <c r="D617" s="423">
        <v>2</v>
      </c>
      <c r="E617" s="23" t="s">
        <v>122</v>
      </c>
      <c r="F617" s="44" t="s">
        <v>1559</v>
      </c>
      <c r="G617" s="99"/>
    </row>
    <row r="618" spans="1:15" ht="60.75" customHeight="1">
      <c r="A618" s="102" t="s">
        <v>922</v>
      </c>
      <c r="B618" s="37" t="s">
        <v>1369</v>
      </c>
      <c r="C618" s="44" t="s">
        <v>1560</v>
      </c>
      <c r="D618" s="423">
        <v>2</v>
      </c>
      <c r="E618" s="23" t="s">
        <v>122</v>
      </c>
      <c r="F618" s="44" t="s">
        <v>1561</v>
      </c>
      <c r="G618" s="197"/>
    </row>
    <row r="619" spans="1:15" ht="34">
      <c r="A619" s="102" t="s">
        <v>924</v>
      </c>
      <c r="B619" s="37" t="s">
        <v>1370</v>
      </c>
      <c r="C619" s="85" t="s">
        <v>2879</v>
      </c>
      <c r="D619" s="427">
        <v>2</v>
      </c>
      <c r="E619" s="44" t="s">
        <v>122</v>
      </c>
      <c r="F619" s="44" t="s">
        <v>2880</v>
      </c>
      <c r="G619" s="99"/>
    </row>
    <row r="620" spans="1:15" ht="48">
      <c r="A620" s="102" t="s">
        <v>926</v>
      </c>
      <c r="B620" s="37" t="s">
        <v>1371</v>
      </c>
      <c r="C620" s="44" t="s">
        <v>928</v>
      </c>
      <c r="D620" s="423">
        <v>2</v>
      </c>
      <c r="E620" s="23" t="s">
        <v>122</v>
      </c>
      <c r="F620" s="38" t="s">
        <v>2384</v>
      </c>
      <c r="G620" s="99"/>
    </row>
    <row r="621" spans="1:15" ht="32">
      <c r="A621" s="102"/>
      <c r="B621" s="37"/>
      <c r="C621" s="44" t="s">
        <v>1823</v>
      </c>
      <c r="D621" s="423">
        <v>2</v>
      </c>
      <c r="E621" s="23" t="s">
        <v>168</v>
      </c>
      <c r="F621" s="24"/>
      <c r="G621" s="99"/>
    </row>
    <row r="622" spans="1:15" ht="34">
      <c r="A622" s="102" t="s">
        <v>929</v>
      </c>
      <c r="B622" s="105" t="s">
        <v>1372</v>
      </c>
      <c r="C622" s="165" t="s">
        <v>2385</v>
      </c>
      <c r="D622" s="423">
        <v>2</v>
      </c>
      <c r="E622" s="23" t="s">
        <v>122</v>
      </c>
      <c r="F622" s="354"/>
      <c r="G622" s="99"/>
    </row>
    <row r="623" spans="1:15" ht="40.25" customHeight="1">
      <c r="A623" s="46" t="s">
        <v>932</v>
      </c>
      <c r="B623" s="648" t="s">
        <v>1373</v>
      </c>
      <c r="C623" s="664"/>
      <c r="D623" s="664"/>
      <c r="E623" s="664"/>
      <c r="F623" s="664"/>
      <c r="G623" s="666"/>
      <c r="H623" s="17">
        <f>SUM(D624:D632)</f>
        <v>16</v>
      </c>
      <c r="I623" s="17">
        <f>COUNT(D624:D632)*2</f>
        <v>16</v>
      </c>
    </row>
    <row r="624" spans="1:15" ht="32">
      <c r="A624" s="102" t="s">
        <v>934</v>
      </c>
      <c r="B624" s="37" t="s">
        <v>935</v>
      </c>
      <c r="C624" s="38" t="s">
        <v>936</v>
      </c>
      <c r="D624" s="421">
        <v>2</v>
      </c>
      <c r="E624" s="23" t="s">
        <v>168</v>
      </c>
      <c r="F624" s="40" t="s">
        <v>2386</v>
      </c>
      <c r="G624" s="99"/>
    </row>
    <row r="625" spans="1:15" ht="48">
      <c r="A625" s="102"/>
      <c r="B625" s="37"/>
      <c r="C625" s="38" t="s">
        <v>938</v>
      </c>
      <c r="D625" s="423">
        <v>2</v>
      </c>
      <c r="E625" s="23" t="s">
        <v>326</v>
      </c>
      <c r="F625" s="40" t="s">
        <v>939</v>
      </c>
      <c r="G625" s="99"/>
    </row>
    <row r="626" spans="1:15" ht="32">
      <c r="A626" s="102"/>
      <c r="B626" s="37"/>
      <c r="C626" s="38" t="s">
        <v>940</v>
      </c>
      <c r="D626" s="423">
        <v>2</v>
      </c>
      <c r="E626" s="23" t="s">
        <v>168</v>
      </c>
      <c r="F626" s="40" t="s">
        <v>941</v>
      </c>
      <c r="G626" s="99"/>
    </row>
    <row r="627" spans="1:15" ht="32">
      <c r="A627" s="102"/>
      <c r="B627" s="37"/>
      <c r="C627" s="59" t="s">
        <v>1822</v>
      </c>
      <c r="D627" s="423">
        <v>2</v>
      </c>
      <c r="E627" s="23" t="s">
        <v>168</v>
      </c>
      <c r="F627" s="44" t="s">
        <v>1821</v>
      </c>
      <c r="G627" s="99"/>
    </row>
    <row r="628" spans="1:15" ht="32">
      <c r="A628" s="102"/>
      <c r="B628" s="37"/>
      <c r="C628" s="121" t="s">
        <v>3062</v>
      </c>
      <c r="D628" s="423">
        <v>2</v>
      </c>
      <c r="E628" s="23" t="s">
        <v>326</v>
      </c>
      <c r="F628" s="369" t="s">
        <v>1872</v>
      </c>
      <c r="G628" s="99"/>
    </row>
    <row r="629" spans="1:15" ht="34">
      <c r="A629" s="102" t="s">
        <v>942</v>
      </c>
      <c r="B629" s="37" t="s">
        <v>1374</v>
      </c>
      <c r="C629" s="38" t="s">
        <v>944</v>
      </c>
      <c r="D629" s="421">
        <v>2</v>
      </c>
      <c r="E629" s="23" t="s">
        <v>121</v>
      </c>
      <c r="F629" s="165" t="s">
        <v>3341</v>
      </c>
      <c r="G629" s="99"/>
    </row>
    <row r="630" spans="1:15" ht="32">
      <c r="A630" s="102"/>
      <c r="B630" s="37"/>
      <c r="C630" s="44" t="s">
        <v>1823</v>
      </c>
      <c r="D630" s="421">
        <v>2</v>
      </c>
      <c r="E630" s="23" t="s">
        <v>2658</v>
      </c>
      <c r="F630" s="165" t="s">
        <v>2784</v>
      </c>
      <c r="G630" s="99"/>
    </row>
    <row r="631" spans="1:15" ht="48">
      <c r="A631" s="102"/>
      <c r="B631"/>
      <c r="C631" s="77" t="s">
        <v>2387</v>
      </c>
      <c r="D631" s="421">
        <v>2</v>
      </c>
      <c r="E631" s="23" t="s">
        <v>473</v>
      </c>
      <c r="F631" s="40" t="s">
        <v>2033</v>
      </c>
      <c r="G631" s="99"/>
    </row>
    <row r="632" spans="1:15" ht="34" hidden="1">
      <c r="A632" s="101" t="s">
        <v>946</v>
      </c>
      <c r="B632" s="37" t="s">
        <v>1375</v>
      </c>
      <c r="C632" s="38"/>
      <c r="D632" s="45"/>
      <c r="E632" s="23"/>
      <c r="F632" s="23"/>
      <c r="G632" s="99"/>
      <c r="H632" s="124"/>
      <c r="I632" s="124"/>
      <c r="J632" s="124"/>
      <c r="K632" s="1"/>
      <c r="L632" s="1"/>
      <c r="M632" s="1"/>
      <c r="N632" s="1"/>
      <c r="O632" s="1"/>
    </row>
    <row r="633" spans="1:15" ht="40.25" customHeight="1">
      <c r="A633" s="46" t="s">
        <v>949</v>
      </c>
      <c r="B633" s="648" t="s">
        <v>1376</v>
      </c>
      <c r="C633" s="664"/>
      <c r="D633" s="664"/>
      <c r="E633" s="664"/>
      <c r="F633" s="664"/>
      <c r="G633" s="666"/>
      <c r="H633" s="17">
        <f>SUM(D634:D639)</f>
        <v>12</v>
      </c>
      <c r="I633" s="17">
        <f>COUNT(D634:D639)*2</f>
        <v>12</v>
      </c>
    </row>
    <row r="634" spans="1:15" ht="34">
      <c r="A634" s="102" t="s">
        <v>951</v>
      </c>
      <c r="B634" s="37" t="s">
        <v>1377</v>
      </c>
      <c r="C634" s="40" t="s">
        <v>1562</v>
      </c>
      <c r="D634" s="421">
        <v>2</v>
      </c>
      <c r="E634" s="23" t="s">
        <v>326</v>
      </c>
      <c r="F634" s="40" t="s">
        <v>1563</v>
      </c>
      <c r="G634" s="71"/>
    </row>
    <row r="635" spans="1:15" ht="16">
      <c r="A635" s="102"/>
      <c r="B635" s="37"/>
      <c r="C635" s="40" t="s">
        <v>1564</v>
      </c>
      <c r="D635" s="421">
        <v>2</v>
      </c>
      <c r="E635" s="23" t="s">
        <v>326</v>
      </c>
      <c r="F635" s="40"/>
      <c r="G635" s="71"/>
    </row>
    <row r="636" spans="1:15" ht="16">
      <c r="A636" s="102"/>
      <c r="B636" s="106"/>
      <c r="C636" s="44" t="s">
        <v>2388</v>
      </c>
      <c r="D636" s="421">
        <v>2</v>
      </c>
      <c r="E636" s="23" t="s">
        <v>326</v>
      </c>
      <c r="F636" s="216" t="s">
        <v>1873</v>
      </c>
      <c r="G636" s="71"/>
    </row>
    <row r="637" spans="1:15" ht="34">
      <c r="A637" s="102" t="s">
        <v>953</v>
      </c>
      <c r="B637" s="37" t="s">
        <v>1378</v>
      </c>
      <c r="C637" s="44" t="s">
        <v>955</v>
      </c>
      <c r="D637" s="421">
        <v>2</v>
      </c>
      <c r="E637" s="23" t="s">
        <v>326</v>
      </c>
      <c r="F637" s="354"/>
      <c r="G637" s="71"/>
    </row>
    <row r="638" spans="1:15" ht="32">
      <c r="A638" s="102"/>
      <c r="B638" s="37"/>
      <c r="C638" s="44" t="s">
        <v>2389</v>
      </c>
      <c r="D638" s="421">
        <v>2</v>
      </c>
      <c r="E638" s="23" t="s">
        <v>481</v>
      </c>
      <c r="F638" s="354" t="s">
        <v>1379</v>
      </c>
      <c r="G638" s="71"/>
    </row>
    <row r="639" spans="1:15" ht="32">
      <c r="A639" s="102"/>
      <c r="B639" s="37"/>
      <c r="C639" s="24" t="s">
        <v>1874</v>
      </c>
      <c r="D639" s="421">
        <v>2</v>
      </c>
      <c r="E639" s="23" t="s">
        <v>481</v>
      </c>
      <c r="F639" s="354"/>
      <c r="G639" s="71"/>
    </row>
    <row r="640" spans="1:15" ht="40.25" customHeight="1">
      <c r="A640" s="46" t="s">
        <v>956</v>
      </c>
      <c r="B640" s="648" t="s">
        <v>1380</v>
      </c>
      <c r="C640" s="664"/>
      <c r="D640" s="664"/>
      <c r="E640" s="664"/>
      <c r="F640" s="664"/>
      <c r="G640" s="666"/>
      <c r="H640" s="17">
        <f>SUM(D641:D652)</f>
        <v>24</v>
      </c>
      <c r="I640" s="17">
        <f>COUNT(D641:D652)*2</f>
        <v>24</v>
      </c>
    </row>
    <row r="641" spans="1:9" ht="84" customHeight="1">
      <c r="A641" s="102" t="s">
        <v>957</v>
      </c>
      <c r="B641" s="24" t="s">
        <v>1381</v>
      </c>
      <c r="C641" s="38" t="s">
        <v>959</v>
      </c>
      <c r="D641" s="427">
        <v>2</v>
      </c>
      <c r="E641" s="107" t="s">
        <v>121</v>
      </c>
      <c r="F641" s="90" t="s">
        <v>2390</v>
      </c>
      <c r="G641" s="71"/>
    </row>
    <row r="642" spans="1:9" ht="32">
      <c r="A642" s="102"/>
      <c r="B642" s="77"/>
      <c r="C642" s="24" t="s">
        <v>960</v>
      </c>
      <c r="D642" s="427">
        <v>2</v>
      </c>
      <c r="E642" s="107" t="s">
        <v>121</v>
      </c>
      <c r="F642" s="107" t="s">
        <v>961</v>
      </c>
      <c r="G642" s="71"/>
    </row>
    <row r="643" spans="1:9" ht="32">
      <c r="A643" s="102"/>
      <c r="B643" s="77"/>
      <c r="C643" s="44" t="s">
        <v>962</v>
      </c>
      <c r="D643" s="423">
        <v>2</v>
      </c>
      <c r="E643" s="23" t="s">
        <v>121</v>
      </c>
      <c r="F643" s="40" t="s">
        <v>963</v>
      </c>
      <c r="G643" s="71"/>
    </row>
    <row r="644" spans="1:9" ht="32">
      <c r="A644" s="102"/>
      <c r="B644" s="77"/>
      <c r="C644" s="108" t="s">
        <v>964</v>
      </c>
      <c r="D644" s="427">
        <v>2</v>
      </c>
      <c r="E644" s="107" t="s">
        <v>121</v>
      </c>
      <c r="F644" s="24" t="s">
        <v>1570</v>
      </c>
      <c r="G644" s="71"/>
    </row>
    <row r="645" spans="1:9" ht="32">
      <c r="A645" s="102"/>
      <c r="B645" s="77"/>
      <c r="C645" s="59" t="s">
        <v>962</v>
      </c>
      <c r="D645" s="419">
        <v>2</v>
      </c>
      <c r="E645" s="263" t="s">
        <v>121</v>
      </c>
      <c r="F645" s="59" t="s">
        <v>3342</v>
      </c>
      <c r="G645" s="71"/>
    </row>
    <row r="646" spans="1:9" ht="32">
      <c r="A646" s="102" t="s">
        <v>965</v>
      </c>
      <c r="B646" s="24" t="s">
        <v>1382</v>
      </c>
      <c r="C646" s="24" t="s">
        <v>1831</v>
      </c>
      <c r="D646" s="427">
        <v>2</v>
      </c>
      <c r="E646" s="107" t="s">
        <v>121</v>
      </c>
      <c r="F646" s="24" t="s">
        <v>3063</v>
      </c>
      <c r="G646" s="71"/>
    </row>
    <row r="647" spans="1:9" ht="96">
      <c r="A647" s="102"/>
      <c r="B647" s="24"/>
      <c r="C647" s="24" t="s">
        <v>3343</v>
      </c>
      <c r="D647" s="427">
        <v>2</v>
      </c>
      <c r="E647" s="107" t="s">
        <v>121</v>
      </c>
      <c r="F647" s="24" t="s">
        <v>3344</v>
      </c>
      <c r="G647" s="71"/>
    </row>
    <row r="648" spans="1:9" ht="32">
      <c r="A648" s="102"/>
      <c r="B648" s="77"/>
      <c r="C648" s="109" t="s">
        <v>966</v>
      </c>
      <c r="D648" s="428">
        <v>2</v>
      </c>
      <c r="E648" s="198" t="s">
        <v>326</v>
      </c>
      <c r="F648" s="21" t="s">
        <v>1830</v>
      </c>
      <c r="G648" s="71"/>
    </row>
    <row r="649" spans="1:9" ht="32">
      <c r="A649" s="102"/>
      <c r="B649" s="77"/>
      <c r="C649" s="38" t="s">
        <v>1565</v>
      </c>
      <c r="D649" s="423">
        <v>2</v>
      </c>
      <c r="E649" s="198" t="s">
        <v>326</v>
      </c>
      <c r="F649" s="24" t="s">
        <v>1566</v>
      </c>
      <c r="G649" s="71"/>
    </row>
    <row r="650" spans="1:9" ht="64">
      <c r="A650" s="102"/>
      <c r="B650" s="77"/>
      <c r="C650" s="84" t="s">
        <v>3064</v>
      </c>
      <c r="D650" s="423">
        <v>2</v>
      </c>
      <c r="E650" s="198" t="s">
        <v>326</v>
      </c>
      <c r="F650" s="26" t="s">
        <v>3065</v>
      </c>
      <c r="G650" s="71"/>
    </row>
    <row r="651" spans="1:9" ht="64">
      <c r="A651" s="102"/>
      <c r="B651" s="77"/>
      <c r="C651" s="107" t="s">
        <v>2039</v>
      </c>
      <c r="D651" s="427">
        <v>2</v>
      </c>
      <c r="E651" s="108" t="s">
        <v>326</v>
      </c>
      <c r="F651" s="24" t="s">
        <v>2432</v>
      </c>
      <c r="G651" s="71"/>
    </row>
    <row r="652" spans="1:9" ht="32">
      <c r="A652" s="102"/>
      <c r="B652" s="77"/>
      <c r="C652" s="44" t="s">
        <v>1567</v>
      </c>
      <c r="D652" s="423">
        <v>2</v>
      </c>
      <c r="E652" s="198" t="s">
        <v>326</v>
      </c>
      <c r="F652" s="23"/>
      <c r="G652" s="71"/>
    </row>
    <row r="653" spans="1:9" ht="40.25" customHeight="1">
      <c r="A653" s="46" t="s">
        <v>969</v>
      </c>
      <c r="B653" s="648" t="s">
        <v>970</v>
      </c>
      <c r="C653" s="664"/>
      <c r="D653" s="664"/>
      <c r="E653" s="664"/>
      <c r="F653" s="664"/>
      <c r="G653" s="666"/>
      <c r="H653" s="17">
        <f>SUM(D654:D664)</f>
        <v>22</v>
      </c>
      <c r="I653" s="17">
        <f>COUNT(D654:D664)*2</f>
        <v>22</v>
      </c>
    </row>
    <row r="654" spans="1:9" ht="32">
      <c r="A654" s="102" t="s">
        <v>971</v>
      </c>
      <c r="B654" s="85" t="s">
        <v>2886</v>
      </c>
      <c r="C654" s="40" t="s">
        <v>1568</v>
      </c>
      <c r="D654" s="421">
        <v>2</v>
      </c>
      <c r="E654" s="23" t="s">
        <v>168</v>
      </c>
      <c r="F654" s="40" t="s">
        <v>972</v>
      </c>
      <c r="G654" s="71"/>
    </row>
    <row r="655" spans="1:9" ht="32">
      <c r="A655" s="102"/>
      <c r="B655" s="24"/>
      <c r="C655" s="40" t="s">
        <v>1569</v>
      </c>
      <c r="D655" s="421">
        <v>2</v>
      </c>
      <c r="E655" s="23" t="s">
        <v>168</v>
      </c>
      <c r="F655" s="354"/>
      <c r="G655" s="71"/>
    </row>
    <row r="656" spans="1:9" ht="48">
      <c r="A656" s="102"/>
      <c r="B656" s="24"/>
      <c r="C656" s="40" t="s">
        <v>1825</v>
      </c>
      <c r="D656" s="421">
        <v>2</v>
      </c>
      <c r="E656" s="23" t="s">
        <v>168</v>
      </c>
      <c r="F656" s="40" t="s">
        <v>1826</v>
      </c>
      <c r="G656" s="71"/>
    </row>
    <row r="657" spans="1:9" ht="32">
      <c r="A657" s="102" t="s">
        <v>974</v>
      </c>
      <c r="B657" s="24" t="s">
        <v>1383</v>
      </c>
      <c r="C657" s="38" t="s">
        <v>976</v>
      </c>
      <c r="D657" s="421">
        <v>2</v>
      </c>
      <c r="E657" s="23" t="s">
        <v>326</v>
      </c>
      <c r="F657" s="44" t="s">
        <v>3066</v>
      </c>
      <c r="G657" s="71"/>
    </row>
    <row r="658" spans="1:9" ht="32">
      <c r="A658" s="102"/>
      <c r="B658" s="77"/>
      <c r="C658" s="38" t="s">
        <v>978</v>
      </c>
      <c r="D658" s="421">
        <v>2</v>
      </c>
      <c r="E658" s="23" t="s">
        <v>326</v>
      </c>
      <c r="F658" s="44" t="s">
        <v>3345</v>
      </c>
      <c r="G658" s="71"/>
    </row>
    <row r="659" spans="1:9" ht="48">
      <c r="A659" s="102" t="s">
        <v>979</v>
      </c>
      <c r="B659" s="24" t="s">
        <v>1385</v>
      </c>
      <c r="C659" s="38" t="s">
        <v>981</v>
      </c>
      <c r="D659" s="427">
        <v>2</v>
      </c>
      <c r="E659" s="107" t="s">
        <v>122</v>
      </c>
      <c r="F659" s="107" t="s">
        <v>982</v>
      </c>
      <c r="G659" s="71"/>
    </row>
    <row r="660" spans="1:9" ht="48">
      <c r="A660" s="102"/>
      <c r="B660" s="77"/>
      <c r="C660" s="38" t="s">
        <v>984</v>
      </c>
      <c r="D660" s="421">
        <v>2</v>
      </c>
      <c r="E660" s="23" t="s">
        <v>326</v>
      </c>
      <c r="F660" s="44" t="s">
        <v>1827</v>
      </c>
      <c r="G660" s="71"/>
    </row>
    <row r="661" spans="1:9" ht="32">
      <c r="A661" s="102"/>
      <c r="B661" s="77"/>
      <c r="C661" s="38" t="s">
        <v>3067</v>
      </c>
      <c r="D661" s="421">
        <v>2</v>
      </c>
      <c r="E661" s="23" t="s">
        <v>326</v>
      </c>
      <c r="F661" s="44" t="s">
        <v>3068</v>
      </c>
      <c r="G661" s="71"/>
    </row>
    <row r="662" spans="1:9" ht="16">
      <c r="A662" s="102"/>
      <c r="B662" s="77"/>
      <c r="C662" s="38" t="s">
        <v>1571</v>
      </c>
      <c r="D662" s="421">
        <v>2</v>
      </c>
      <c r="E662" s="23" t="s">
        <v>168</v>
      </c>
      <c r="F662" s="44" t="s">
        <v>3069</v>
      </c>
      <c r="G662" s="71"/>
    </row>
    <row r="663" spans="1:9" ht="32">
      <c r="A663" s="102" t="s">
        <v>985</v>
      </c>
      <c r="B663" s="24" t="s">
        <v>1386</v>
      </c>
      <c r="C663" s="40" t="s">
        <v>1824</v>
      </c>
      <c r="D663" s="421">
        <v>2</v>
      </c>
      <c r="E663" s="23" t="s">
        <v>326</v>
      </c>
      <c r="F663" s="40" t="s">
        <v>3070</v>
      </c>
      <c r="G663" s="71"/>
    </row>
    <row r="664" spans="1:9" ht="96">
      <c r="A664" s="102" t="s">
        <v>987</v>
      </c>
      <c r="B664" s="24" t="s">
        <v>1388</v>
      </c>
      <c r="C664" s="77" t="s">
        <v>1572</v>
      </c>
      <c r="D664" s="421">
        <v>2</v>
      </c>
      <c r="E664" s="23" t="s">
        <v>168</v>
      </c>
      <c r="F664" s="77" t="s">
        <v>1573</v>
      </c>
      <c r="G664" s="71"/>
    </row>
    <row r="665" spans="1:9" ht="40.25" customHeight="1">
      <c r="A665" s="18" t="s">
        <v>989</v>
      </c>
      <c r="B665" s="648" t="s">
        <v>990</v>
      </c>
      <c r="C665" s="664"/>
      <c r="D665" s="664"/>
      <c r="E665" s="664"/>
      <c r="F665" s="664"/>
      <c r="G665" s="666"/>
      <c r="H665" s="17">
        <f>SUM(D666:D677)</f>
        <v>24</v>
      </c>
      <c r="I665" s="17">
        <f>COUNT(D666:D677)*2</f>
        <v>24</v>
      </c>
    </row>
    <row r="666" spans="1:9" ht="34">
      <c r="A666" s="102" t="s">
        <v>991</v>
      </c>
      <c r="B666" s="106" t="s">
        <v>992</v>
      </c>
      <c r="C666" s="44" t="s">
        <v>993</v>
      </c>
      <c r="D666" s="423">
        <v>2</v>
      </c>
      <c r="E666" s="23" t="s">
        <v>168</v>
      </c>
      <c r="F666" s="354"/>
      <c r="G666" s="71"/>
    </row>
    <row r="667" spans="1:9" ht="32">
      <c r="A667" s="102"/>
      <c r="B667" s="106"/>
      <c r="C667" s="44" t="s">
        <v>3071</v>
      </c>
      <c r="D667" s="423">
        <v>2</v>
      </c>
      <c r="E667" s="23" t="s">
        <v>168</v>
      </c>
      <c r="F667" s="354"/>
      <c r="G667" s="71"/>
    </row>
    <row r="668" spans="1:9" ht="32">
      <c r="A668" s="102"/>
      <c r="B668" s="106"/>
      <c r="C668" s="44" t="s">
        <v>2889</v>
      </c>
      <c r="D668" s="423">
        <v>2</v>
      </c>
      <c r="E668" s="23" t="s">
        <v>326</v>
      </c>
      <c r="F668" s="354"/>
      <c r="G668" s="71"/>
    </row>
    <row r="669" spans="1:9" ht="32">
      <c r="A669" s="102"/>
      <c r="B669" s="106"/>
      <c r="C669" s="44" t="s">
        <v>994</v>
      </c>
      <c r="D669" s="423">
        <v>2</v>
      </c>
      <c r="E669" s="23" t="s">
        <v>168</v>
      </c>
      <c r="F669" s="354"/>
      <c r="G669" s="71"/>
    </row>
    <row r="670" spans="1:9" ht="48">
      <c r="A670" s="102"/>
      <c r="B670" s="106"/>
      <c r="C670" s="44" t="s">
        <v>995</v>
      </c>
      <c r="D670" s="423">
        <v>2</v>
      </c>
      <c r="E670" s="23" t="s">
        <v>168</v>
      </c>
      <c r="F670" s="228" t="s">
        <v>2042</v>
      </c>
      <c r="G670" s="71"/>
    </row>
    <row r="671" spans="1:9" ht="32">
      <c r="A671" s="102"/>
      <c r="B671" s="106"/>
      <c r="C671" s="38" t="s">
        <v>996</v>
      </c>
      <c r="D671" s="423">
        <v>2</v>
      </c>
      <c r="E671" s="23" t="s">
        <v>168</v>
      </c>
      <c r="F671" s="354"/>
      <c r="G671" s="71"/>
    </row>
    <row r="672" spans="1:9" ht="64.5" customHeight="1">
      <c r="A672" s="102" t="s">
        <v>997</v>
      </c>
      <c r="B672" s="106" t="s">
        <v>998</v>
      </c>
      <c r="C672" s="38" t="s">
        <v>2391</v>
      </c>
      <c r="D672" s="423">
        <v>2</v>
      </c>
      <c r="E672" s="23" t="s">
        <v>168</v>
      </c>
      <c r="F672" s="40" t="s">
        <v>2392</v>
      </c>
      <c r="G672" s="71"/>
    </row>
    <row r="673" spans="1:15" ht="64">
      <c r="A673" s="102"/>
      <c r="B673" s="106"/>
      <c r="C673" s="38" t="s">
        <v>999</v>
      </c>
      <c r="D673" s="423">
        <v>2</v>
      </c>
      <c r="E673" s="23" t="s">
        <v>326</v>
      </c>
      <c r="F673" s="40" t="s">
        <v>2393</v>
      </c>
      <c r="G673" s="71"/>
    </row>
    <row r="674" spans="1:15" ht="48">
      <c r="A674" s="102"/>
      <c r="B674" s="106"/>
      <c r="C674" s="24" t="s">
        <v>2890</v>
      </c>
      <c r="D674" s="423">
        <v>2</v>
      </c>
      <c r="E674" s="263" t="s">
        <v>168</v>
      </c>
      <c r="F674" s="77" t="s">
        <v>2046</v>
      </c>
      <c r="G674" s="71"/>
    </row>
    <row r="675" spans="1:15" ht="34">
      <c r="A675" s="102" t="s">
        <v>1000</v>
      </c>
      <c r="B675" s="106" t="s">
        <v>1001</v>
      </c>
      <c r="C675" s="1" t="s">
        <v>1002</v>
      </c>
      <c r="D675" s="421">
        <v>2</v>
      </c>
      <c r="E675" s="194" t="s">
        <v>481</v>
      </c>
      <c r="F675" s="85" t="s">
        <v>2461</v>
      </c>
      <c r="G675" s="71"/>
    </row>
    <row r="676" spans="1:15" ht="32">
      <c r="A676" s="102"/>
      <c r="B676" s="106"/>
      <c r="C676" s="24" t="s">
        <v>1574</v>
      </c>
      <c r="D676" s="421">
        <v>2</v>
      </c>
      <c r="E676" s="194" t="s">
        <v>121</v>
      </c>
      <c r="F676" s="354"/>
      <c r="G676" s="71"/>
    </row>
    <row r="677" spans="1:15" ht="32">
      <c r="A677" s="102"/>
      <c r="B677" s="106"/>
      <c r="C677" s="60" t="s">
        <v>1003</v>
      </c>
      <c r="D677" s="421">
        <v>2</v>
      </c>
      <c r="E677" s="23" t="s">
        <v>121</v>
      </c>
      <c r="F677" s="354"/>
      <c r="G677" s="71"/>
    </row>
    <row r="678" spans="1:15" ht="19">
      <c r="A678" s="157"/>
      <c r="B678" s="654" t="s">
        <v>1005</v>
      </c>
      <c r="C678" s="661"/>
      <c r="D678" s="662"/>
      <c r="E678" s="661"/>
      <c r="F678" s="661"/>
      <c r="G678" s="698"/>
      <c r="H678" s="17">
        <f>H679+H682+H686+H690+H704+H708+H716+H724+H735</f>
        <v>72</v>
      </c>
      <c r="I678" s="17">
        <f>I679+I682+I686+I690+I704+I708+I716+I724+I735</f>
        <v>72</v>
      </c>
    </row>
    <row r="679" spans="1:15" ht="40.25" customHeight="1">
      <c r="A679" s="46" t="s">
        <v>1006</v>
      </c>
      <c r="B679" s="648" t="s">
        <v>1007</v>
      </c>
      <c r="C679" s="664"/>
      <c r="D679" s="664"/>
      <c r="E679" s="664"/>
      <c r="F679" s="664"/>
      <c r="G679" s="666"/>
      <c r="H679" s="17">
        <f>SUM(D680:D681)</f>
        <v>4</v>
      </c>
      <c r="I679" s="17">
        <f>COUNT(D680:D681)*2</f>
        <v>4</v>
      </c>
    </row>
    <row r="680" spans="1:15" ht="48">
      <c r="A680" s="86" t="s">
        <v>1008</v>
      </c>
      <c r="B680" s="37" t="s">
        <v>1009</v>
      </c>
      <c r="C680" s="95" t="s">
        <v>2047</v>
      </c>
      <c r="D680" s="424">
        <v>2</v>
      </c>
      <c r="E680" s="35" t="s">
        <v>122</v>
      </c>
      <c r="F680" s="24" t="s">
        <v>2048</v>
      </c>
      <c r="G680" s="41"/>
    </row>
    <row r="681" spans="1:15" ht="32">
      <c r="A681" s="86" t="s">
        <v>1010</v>
      </c>
      <c r="B681" s="24" t="s">
        <v>1011</v>
      </c>
      <c r="C681" s="24" t="s">
        <v>2049</v>
      </c>
      <c r="D681" s="424">
        <v>2</v>
      </c>
      <c r="E681" s="79" t="s">
        <v>581</v>
      </c>
      <c r="F681" s="24" t="s">
        <v>2050</v>
      </c>
      <c r="G681" s="22"/>
    </row>
    <row r="682" spans="1:15" ht="40.25" customHeight="1">
      <c r="A682" s="46" t="s">
        <v>1012</v>
      </c>
      <c r="B682" s="648" t="s">
        <v>1393</v>
      </c>
      <c r="C682" s="664"/>
      <c r="D682" s="664"/>
      <c r="E682" s="664"/>
      <c r="F682" s="664"/>
      <c r="G682" s="666"/>
      <c r="H682" s="17">
        <f>SUM(D683:D685)</f>
        <v>6</v>
      </c>
      <c r="I682" s="17">
        <f>COUNT(D683:D685)*2</f>
        <v>6</v>
      </c>
    </row>
    <row r="683" spans="1:15" ht="34">
      <c r="A683" s="86" t="s">
        <v>1014</v>
      </c>
      <c r="B683" s="37" t="s">
        <v>1394</v>
      </c>
      <c r="C683" s="67" t="s">
        <v>1575</v>
      </c>
      <c r="D683" s="421">
        <v>2</v>
      </c>
      <c r="E683" s="35" t="s">
        <v>581</v>
      </c>
      <c r="F683" s="34"/>
      <c r="G683" s="41"/>
    </row>
    <row r="684" spans="1:15" ht="34">
      <c r="A684" s="86" t="s">
        <v>1016</v>
      </c>
      <c r="B684" s="37" t="s">
        <v>1395</v>
      </c>
      <c r="C684" s="24" t="s">
        <v>2051</v>
      </c>
      <c r="D684" s="421">
        <v>2</v>
      </c>
      <c r="E684" s="35" t="s">
        <v>581</v>
      </c>
      <c r="F684" s="34"/>
      <c r="G684" s="22"/>
    </row>
    <row r="685" spans="1:15" ht="34">
      <c r="A685" s="86" t="s">
        <v>1018</v>
      </c>
      <c r="B685" s="37" t="s">
        <v>1396</v>
      </c>
      <c r="C685" s="24" t="s">
        <v>2052</v>
      </c>
      <c r="D685" s="421">
        <v>2</v>
      </c>
      <c r="E685" s="35" t="s">
        <v>581</v>
      </c>
      <c r="F685" s="34"/>
      <c r="G685" s="22"/>
    </row>
    <row r="686" spans="1:15" ht="40.25" customHeight="1">
      <c r="A686" s="46" t="s">
        <v>1020</v>
      </c>
      <c r="B686" s="648" t="s">
        <v>1397</v>
      </c>
      <c r="C686" s="664"/>
      <c r="D686" s="664"/>
      <c r="E686" s="664"/>
      <c r="F686" s="664"/>
      <c r="G686" s="666"/>
      <c r="H686" s="17">
        <f>SUM(D687:D689)</f>
        <v>4</v>
      </c>
      <c r="I686" s="17">
        <f>COUNT(D687:D689)*2</f>
        <v>4</v>
      </c>
    </row>
    <row r="687" spans="1:15" ht="80">
      <c r="A687" s="19" t="s">
        <v>1022</v>
      </c>
      <c r="B687" s="37" t="s">
        <v>1398</v>
      </c>
      <c r="C687" s="165" t="s">
        <v>1024</v>
      </c>
      <c r="D687" s="421">
        <v>2</v>
      </c>
      <c r="E687" s="35" t="s">
        <v>122</v>
      </c>
      <c r="F687" s="24" t="s">
        <v>3072</v>
      </c>
      <c r="G687" s="41"/>
    </row>
    <row r="688" spans="1:15" ht="34" hidden="1">
      <c r="A688" s="36" t="s">
        <v>1025</v>
      </c>
      <c r="B688" s="37" t="s">
        <v>1399</v>
      </c>
      <c r="C688" s="34"/>
      <c r="D688" s="34"/>
      <c r="E688" s="35"/>
      <c r="F688" s="34"/>
      <c r="G688" s="34"/>
      <c r="H688" s="124"/>
      <c r="I688" s="124"/>
      <c r="J688" s="124"/>
      <c r="K688" s="1"/>
      <c r="L688" s="1"/>
      <c r="M688" s="1"/>
      <c r="N688" s="1"/>
      <c r="O688" s="1"/>
    </row>
    <row r="689" spans="1:9" ht="64">
      <c r="A689" s="19" t="s">
        <v>1027</v>
      </c>
      <c r="B689" s="54" t="s">
        <v>1400</v>
      </c>
      <c r="C689" s="24" t="s">
        <v>1028</v>
      </c>
      <c r="D689" s="422">
        <v>2</v>
      </c>
      <c r="E689" s="24" t="s">
        <v>122</v>
      </c>
      <c r="F689" s="24" t="s">
        <v>2394</v>
      </c>
      <c r="G689" s="41"/>
    </row>
    <row r="690" spans="1:9" ht="40.25" customHeight="1">
      <c r="A690" s="46" t="s">
        <v>1029</v>
      </c>
      <c r="B690" s="648" t="s">
        <v>1401</v>
      </c>
      <c r="C690" s="664"/>
      <c r="D690" s="664"/>
      <c r="E690" s="664"/>
      <c r="F690" s="664"/>
      <c r="G690" s="666"/>
      <c r="H690" s="17">
        <f>SUM(D691:D703)</f>
        <v>26</v>
      </c>
      <c r="I690" s="17">
        <f>COUNT(D691:D703)*2</f>
        <v>26</v>
      </c>
    </row>
    <row r="691" spans="1:9" ht="48">
      <c r="A691" s="19" t="s">
        <v>1031</v>
      </c>
      <c r="B691" s="469" t="s">
        <v>1032</v>
      </c>
      <c r="C691" s="470" t="s">
        <v>1033</v>
      </c>
      <c r="D691" s="421">
        <v>2</v>
      </c>
      <c r="E691" s="65" t="s">
        <v>581</v>
      </c>
      <c r="F691" s="41" t="s">
        <v>2396</v>
      </c>
      <c r="G691" s="41"/>
    </row>
    <row r="692" spans="1:9" ht="32">
      <c r="A692" s="19"/>
      <c r="B692" s="471"/>
      <c r="C692" s="92" t="s">
        <v>1034</v>
      </c>
      <c r="D692" s="421">
        <v>2</v>
      </c>
      <c r="E692" s="65" t="s">
        <v>339</v>
      </c>
      <c r="F692" s="41" t="s">
        <v>2055</v>
      </c>
      <c r="G692" s="41"/>
    </row>
    <row r="693" spans="1:9" ht="64">
      <c r="A693" s="19" t="s">
        <v>1035</v>
      </c>
      <c r="B693" s="469" t="s">
        <v>1036</v>
      </c>
      <c r="C693" s="258" t="s">
        <v>3073</v>
      </c>
      <c r="D693" s="421">
        <v>2</v>
      </c>
      <c r="E693" s="65" t="s">
        <v>581</v>
      </c>
      <c r="F693" s="41" t="s">
        <v>3074</v>
      </c>
      <c r="G693" s="41"/>
    </row>
    <row r="694" spans="1:9" ht="32">
      <c r="A694" s="19"/>
      <c r="B694" s="469"/>
      <c r="C694" s="258" t="s">
        <v>1859</v>
      </c>
      <c r="D694" s="421">
        <v>2</v>
      </c>
      <c r="E694" s="65" t="s">
        <v>581</v>
      </c>
      <c r="F694" s="41" t="s">
        <v>3075</v>
      </c>
      <c r="G694" s="41"/>
    </row>
    <row r="695" spans="1:9" ht="32">
      <c r="A695" s="19"/>
      <c r="B695" s="469"/>
      <c r="C695" s="258" t="s">
        <v>3076</v>
      </c>
      <c r="D695" s="421">
        <v>2</v>
      </c>
      <c r="E695" s="65" t="s">
        <v>581</v>
      </c>
      <c r="F695" s="41" t="s">
        <v>1576</v>
      </c>
      <c r="G695" s="41"/>
    </row>
    <row r="696" spans="1:9" ht="97.5" customHeight="1">
      <c r="A696" s="19"/>
      <c r="B696" s="469"/>
      <c r="C696" s="258" t="s">
        <v>3077</v>
      </c>
      <c r="D696" s="421">
        <v>2</v>
      </c>
      <c r="E696" s="65" t="s">
        <v>581</v>
      </c>
      <c r="F696" s="41" t="s">
        <v>3078</v>
      </c>
      <c r="G696" s="41"/>
    </row>
    <row r="697" spans="1:9" ht="64">
      <c r="A697" s="19"/>
      <c r="B697" s="469"/>
      <c r="C697" s="258" t="s">
        <v>1860</v>
      </c>
      <c r="D697" s="421">
        <v>2</v>
      </c>
      <c r="E697" s="65" t="s">
        <v>581</v>
      </c>
      <c r="F697" s="183" t="s">
        <v>3079</v>
      </c>
      <c r="G697" s="41"/>
    </row>
    <row r="698" spans="1:9" ht="64">
      <c r="A698" s="19"/>
      <c r="B698" s="469"/>
      <c r="C698" s="258" t="s">
        <v>1861</v>
      </c>
      <c r="D698" s="421">
        <v>2</v>
      </c>
      <c r="E698" s="65" t="s">
        <v>581</v>
      </c>
      <c r="F698" s="41" t="s">
        <v>3080</v>
      </c>
      <c r="G698" s="41"/>
    </row>
    <row r="699" spans="1:9" ht="48">
      <c r="A699" s="19"/>
      <c r="B699" s="469"/>
      <c r="C699" s="258" t="s">
        <v>3081</v>
      </c>
      <c r="D699" s="421">
        <v>2</v>
      </c>
      <c r="E699" s="65" t="s">
        <v>581</v>
      </c>
      <c r="F699" s="41" t="s">
        <v>1407</v>
      </c>
      <c r="G699" s="41"/>
    </row>
    <row r="700" spans="1:9" ht="80">
      <c r="A700" s="19"/>
      <c r="B700" s="469"/>
      <c r="C700" s="258" t="s">
        <v>1862</v>
      </c>
      <c r="D700" s="421">
        <v>2</v>
      </c>
      <c r="E700" s="65" t="s">
        <v>581</v>
      </c>
      <c r="F700" s="41" t="s">
        <v>3082</v>
      </c>
      <c r="G700" s="41"/>
    </row>
    <row r="701" spans="1:9" ht="48">
      <c r="A701" s="19"/>
      <c r="B701" s="469"/>
      <c r="C701" s="258" t="s">
        <v>2774</v>
      </c>
      <c r="D701" s="421">
        <v>2</v>
      </c>
      <c r="E701" s="65" t="s">
        <v>581</v>
      </c>
      <c r="F701" s="41" t="s">
        <v>3083</v>
      </c>
      <c r="G701" s="41"/>
    </row>
    <row r="702" spans="1:9" ht="34">
      <c r="A702" s="19" t="s">
        <v>1037</v>
      </c>
      <c r="B702" s="469" t="s">
        <v>1409</v>
      </c>
      <c r="C702" s="99" t="s">
        <v>1410</v>
      </c>
      <c r="D702" s="421">
        <v>2</v>
      </c>
      <c r="E702" s="65" t="s">
        <v>122</v>
      </c>
      <c r="F702" s="22"/>
      <c r="G702" s="41"/>
    </row>
    <row r="703" spans="1:9" ht="96">
      <c r="A703" s="19" t="s">
        <v>1039</v>
      </c>
      <c r="B703" s="469" t="s">
        <v>1040</v>
      </c>
      <c r="C703" s="197" t="s">
        <v>1041</v>
      </c>
      <c r="D703" s="421">
        <v>2</v>
      </c>
      <c r="E703" s="65" t="s">
        <v>168</v>
      </c>
      <c r="F703" s="99" t="s">
        <v>2397</v>
      </c>
      <c r="G703" s="41"/>
    </row>
    <row r="704" spans="1:9" ht="40.25" customHeight="1">
      <c r="A704" s="46" t="s">
        <v>1042</v>
      </c>
      <c r="B704" s="692" t="s">
        <v>1411</v>
      </c>
      <c r="C704" s="693"/>
      <c r="D704" s="693"/>
      <c r="E704" s="693"/>
      <c r="F704" s="693"/>
      <c r="G704" s="694"/>
      <c r="H704" s="17">
        <f>SUM(D705:D707)</f>
        <v>6</v>
      </c>
      <c r="I704" s="17">
        <f>COUNT(D705:D707)*2</f>
        <v>6</v>
      </c>
    </row>
    <row r="705" spans="1:15" ht="64">
      <c r="A705" s="19" t="s">
        <v>1044</v>
      </c>
      <c r="B705" s="469" t="s">
        <v>1412</v>
      </c>
      <c r="C705" s="99" t="s">
        <v>1046</v>
      </c>
      <c r="D705" s="421">
        <v>2</v>
      </c>
      <c r="E705" s="65" t="s">
        <v>122</v>
      </c>
      <c r="F705" s="41" t="s">
        <v>2057</v>
      </c>
      <c r="G705" s="41"/>
    </row>
    <row r="706" spans="1:15" ht="48">
      <c r="A706" s="19" t="s">
        <v>1047</v>
      </c>
      <c r="B706" s="469" t="s">
        <v>1413</v>
      </c>
      <c r="C706" s="472" t="s">
        <v>1049</v>
      </c>
      <c r="D706" s="421">
        <v>2</v>
      </c>
      <c r="E706" s="65" t="s">
        <v>122</v>
      </c>
      <c r="F706" s="41" t="s">
        <v>2058</v>
      </c>
      <c r="G706" s="41"/>
    </row>
    <row r="707" spans="1:15" ht="34">
      <c r="A707" s="19" t="s">
        <v>1050</v>
      </c>
      <c r="B707" s="469" t="s">
        <v>1414</v>
      </c>
      <c r="C707" s="92" t="s">
        <v>1052</v>
      </c>
      <c r="D707" s="421">
        <v>2</v>
      </c>
      <c r="E707" s="65" t="s">
        <v>122</v>
      </c>
      <c r="F707" s="41" t="s">
        <v>2059</v>
      </c>
      <c r="G707" s="41"/>
    </row>
    <row r="708" spans="1:15" ht="40.25" customHeight="1">
      <c r="A708" s="46" t="s">
        <v>1053</v>
      </c>
      <c r="B708" s="648" t="s">
        <v>1054</v>
      </c>
      <c r="C708" s="664"/>
      <c r="D708" s="664"/>
      <c r="E708" s="664"/>
      <c r="F708" s="664"/>
      <c r="G708" s="666"/>
      <c r="H708" s="17">
        <f>SUM(D709:D715)</f>
        <v>14</v>
      </c>
      <c r="I708" s="17">
        <f>COUNT(D709:D715)*2</f>
        <v>14</v>
      </c>
    </row>
    <row r="709" spans="1:15" ht="64">
      <c r="A709" s="19" t="s">
        <v>1055</v>
      </c>
      <c r="B709" s="37" t="s">
        <v>1056</v>
      </c>
      <c r="C709" s="44" t="s">
        <v>1057</v>
      </c>
      <c r="D709" s="421">
        <v>2</v>
      </c>
      <c r="E709" s="35" t="s">
        <v>521</v>
      </c>
      <c r="F709" s="24" t="s">
        <v>3084</v>
      </c>
      <c r="G709" s="41"/>
    </row>
    <row r="710" spans="1:15" ht="48">
      <c r="A710" s="19" t="s">
        <v>1058</v>
      </c>
      <c r="B710" s="20" t="s">
        <v>1059</v>
      </c>
      <c r="C710" s="165" t="s">
        <v>2398</v>
      </c>
      <c r="D710" s="421">
        <v>2</v>
      </c>
      <c r="E710" s="35" t="s">
        <v>521</v>
      </c>
      <c r="F710" s="24" t="s">
        <v>2061</v>
      </c>
      <c r="G710" s="183"/>
    </row>
    <row r="711" spans="1:15" ht="48">
      <c r="A711" s="19"/>
      <c r="B711" s="20"/>
      <c r="C711" s="165" t="s">
        <v>3085</v>
      </c>
      <c r="D711" s="421">
        <v>2</v>
      </c>
      <c r="E711" s="35" t="s">
        <v>521</v>
      </c>
      <c r="F711" s="24" t="s">
        <v>2061</v>
      </c>
      <c r="G711" s="183"/>
    </row>
    <row r="712" spans="1:15" ht="48">
      <c r="A712" s="19"/>
      <c r="B712" s="20"/>
      <c r="C712" s="165" t="s">
        <v>3086</v>
      </c>
      <c r="D712" s="421">
        <v>2</v>
      </c>
      <c r="E712" s="35" t="s">
        <v>521</v>
      </c>
      <c r="F712" s="24" t="s">
        <v>2061</v>
      </c>
      <c r="G712" s="183"/>
    </row>
    <row r="713" spans="1:15" ht="34">
      <c r="A713" s="19" t="s">
        <v>1061</v>
      </c>
      <c r="B713" s="54" t="s">
        <v>1062</v>
      </c>
      <c r="C713" s="26" t="s">
        <v>1063</v>
      </c>
      <c r="D713" s="421">
        <v>2</v>
      </c>
      <c r="E713" s="35" t="s">
        <v>521</v>
      </c>
      <c r="F713" s="24" t="s">
        <v>2062</v>
      </c>
      <c r="G713" s="41"/>
    </row>
    <row r="714" spans="1:15" ht="34">
      <c r="A714" s="19" t="s">
        <v>1064</v>
      </c>
      <c r="B714" s="37" t="s">
        <v>1065</v>
      </c>
      <c r="C714" s="354" t="s">
        <v>1066</v>
      </c>
      <c r="D714" s="421">
        <v>2</v>
      </c>
      <c r="E714" s="35" t="s">
        <v>521</v>
      </c>
      <c r="F714" s="24" t="s">
        <v>2063</v>
      </c>
      <c r="G714" s="41"/>
    </row>
    <row r="715" spans="1:15" ht="64">
      <c r="A715" s="19" t="s">
        <v>1067</v>
      </c>
      <c r="B715" s="37" t="s">
        <v>2896</v>
      </c>
      <c r="C715" s="40" t="s">
        <v>1068</v>
      </c>
      <c r="D715" s="421">
        <v>2</v>
      </c>
      <c r="E715" s="35" t="s">
        <v>521</v>
      </c>
      <c r="F715" s="38" t="s">
        <v>2064</v>
      </c>
      <c r="G715" s="41"/>
    </row>
    <row r="716" spans="1:15" ht="40.25" customHeight="1">
      <c r="A716" s="46" t="s">
        <v>1069</v>
      </c>
      <c r="B716" s="652" t="s">
        <v>1070</v>
      </c>
      <c r="C716" s="672"/>
      <c r="D716" s="672"/>
      <c r="E716" s="672"/>
      <c r="F716" s="672"/>
      <c r="G716" s="674"/>
      <c r="H716" s="17">
        <f>SUM(D717:D723)</f>
        <v>4</v>
      </c>
      <c r="I716" s="17">
        <f>COUNT(D717:D723)*2</f>
        <v>4</v>
      </c>
    </row>
    <row r="717" spans="1:15" ht="16" hidden="1">
      <c r="A717" s="36" t="s">
        <v>1071</v>
      </c>
      <c r="B717" s="40" t="s">
        <v>1072</v>
      </c>
      <c r="C717" s="40"/>
      <c r="D717" s="115"/>
      <c r="E717" s="34"/>
      <c r="F717" s="83"/>
      <c r="G717" s="34"/>
      <c r="H717" s="124"/>
      <c r="I717" s="124"/>
      <c r="J717" s="124"/>
      <c r="K717" s="1"/>
      <c r="L717" s="1"/>
      <c r="M717" s="1"/>
      <c r="N717" s="1"/>
      <c r="O717" s="1"/>
    </row>
    <row r="718" spans="1:15" ht="16" hidden="1">
      <c r="A718" s="36" t="s">
        <v>1073</v>
      </c>
      <c r="B718" s="40" t="s">
        <v>1074</v>
      </c>
      <c r="C718" s="40"/>
      <c r="D718" s="115"/>
      <c r="E718" s="34"/>
      <c r="F718" s="83"/>
      <c r="G718" s="22"/>
      <c r="H718" s="124"/>
      <c r="I718" s="124"/>
      <c r="J718" s="124"/>
      <c r="K718" s="1"/>
      <c r="L718" s="1"/>
      <c r="M718" s="1"/>
      <c r="N718" s="1"/>
      <c r="O718" s="1"/>
    </row>
    <row r="719" spans="1:15" ht="32" hidden="1">
      <c r="A719" s="36" t="s">
        <v>1075</v>
      </c>
      <c r="B719" s="40" t="s">
        <v>1076</v>
      </c>
      <c r="C719" s="40"/>
      <c r="D719" s="115"/>
      <c r="E719" s="34"/>
      <c r="F719" s="83"/>
      <c r="G719" s="22"/>
      <c r="H719" s="124"/>
      <c r="I719" s="124"/>
      <c r="J719" s="124"/>
      <c r="K719" s="1"/>
      <c r="L719" s="1"/>
      <c r="M719" s="1"/>
      <c r="N719" s="1"/>
      <c r="O719" s="1"/>
    </row>
    <row r="720" spans="1:15" ht="64">
      <c r="A720" s="117" t="s">
        <v>1077</v>
      </c>
      <c r="B720" s="40" t="s">
        <v>1078</v>
      </c>
      <c r="C720" s="40" t="s">
        <v>1079</v>
      </c>
      <c r="D720" s="429">
        <v>2</v>
      </c>
      <c r="E720" s="34" t="s">
        <v>122</v>
      </c>
      <c r="F720" s="83" t="s">
        <v>1080</v>
      </c>
      <c r="G720" s="41"/>
    </row>
    <row r="721" spans="1:15" ht="48">
      <c r="A721" s="117" t="s">
        <v>1081</v>
      </c>
      <c r="B721" s="40" t="s">
        <v>1082</v>
      </c>
      <c r="C721" s="40" t="s">
        <v>1083</v>
      </c>
      <c r="D721" s="429">
        <v>2</v>
      </c>
      <c r="E721" s="34" t="s">
        <v>122</v>
      </c>
      <c r="F721" s="83" t="s">
        <v>1084</v>
      </c>
      <c r="G721" s="41"/>
    </row>
    <row r="722" spans="1:15" ht="32" hidden="1">
      <c r="A722" s="36" t="s">
        <v>1085</v>
      </c>
      <c r="B722" s="40" t="s">
        <v>1086</v>
      </c>
      <c r="C722" s="40"/>
      <c r="D722" s="115"/>
      <c r="E722" s="34"/>
      <c r="F722" s="83"/>
      <c r="G722" s="22"/>
      <c r="H722" s="124"/>
      <c r="I722" s="124"/>
      <c r="J722" s="124"/>
      <c r="K722" s="1"/>
      <c r="L722" s="1"/>
      <c r="M722" s="1"/>
      <c r="N722" s="1"/>
      <c r="O722" s="1"/>
    </row>
    <row r="723" spans="1:15" ht="32" hidden="1">
      <c r="A723" s="36" t="s">
        <v>1087</v>
      </c>
      <c r="B723" s="40" t="s">
        <v>1088</v>
      </c>
      <c r="C723" s="40"/>
      <c r="D723" s="115"/>
      <c r="E723" s="34"/>
      <c r="F723" s="83"/>
      <c r="G723" s="22"/>
      <c r="H723" s="124"/>
      <c r="I723" s="124"/>
      <c r="J723" s="124"/>
      <c r="K723" s="1"/>
      <c r="L723" s="1"/>
      <c r="M723" s="1"/>
      <c r="N723" s="1"/>
      <c r="O723" s="1"/>
    </row>
    <row r="724" spans="1:15" ht="40.25" customHeight="1">
      <c r="A724" s="46" t="s">
        <v>1089</v>
      </c>
      <c r="B724" s="648" t="s">
        <v>1416</v>
      </c>
      <c r="C724" s="664"/>
      <c r="D724" s="664"/>
      <c r="E724" s="664"/>
      <c r="F724" s="664"/>
      <c r="G724" s="666"/>
      <c r="H724" s="17">
        <f>SUM(D725:D727)</f>
        <v>6</v>
      </c>
      <c r="I724" s="17">
        <f>COUNT(D725:D727)*2</f>
        <v>6</v>
      </c>
    </row>
    <row r="725" spans="1:15" ht="34">
      <c r="A725" s="19" t="s">
        <v>1091</v>
      </c>
      <c r="B725" s="37" t="s">
        <v>1417</v>
      </c>
      <c r="C725" s="38" t="s">
        <v>1093</v>
      </c>
      <c r="D725" s="423">
        <v>2</v>
      </c>
      <c r="E725" s="35" t="s">
        <v>121</v>
      </c>
      <c r="F725" s="35" t="s">
        <v>1094</v>
      </c>
      <c r="G725" s="41"/>
    </row>
    <row r="726" spans="1:15" ht="16">
      <c r="A726" s="167"/>
      <c r="B726" s="106"/>
      <c r="C726" s="38" t="s">
        <v>1095</v>
      </c>
      <c r="D726" s="423">
        <v>2</v>
      </c>
      <c r="E726" s="35" t="s">
        <v>121</v>
      </c>
      <c r="F726" s="35" t="s">
        <v>1096</v>
      </c>
      <c r="G726" s="41"/>
    </row>
    <row r="727" spans="1:15" ht="34">
      <c r="A727" s="19" t="s">
        <v>1097</v>
      </c>
      <c r="B727" s="37" t="s">
        <v>1418</v>
      </c>
      <c r="C727" s="34" t="s">
        <v>1577</v>
      </c>
      <c r="D727" s="423">
        <v>2</v>
      </c>
      <c r="E727" s="75" t="s">
        <v>122</v>
      </c>
      <c r="F727" s="38" t="s">
        <v>2686</v>
      </c>
      <c r="G727" s="41"/>
    </row>
    <row r="728" spans="1:15" ht="16" hidden="1">
      <c r="A728" s="119" t="s">
        <v>1100</v>
      </c>
      <c r="B728" s="695" t="s">
        <v>1101</v>
      </c>
      <c r="C728" s="696"/>
      <c r="D728" s="696"/>
      <c r="E728" s="696"/>
      <c r="F728" s="696"/>
      <c r="G728" s="697"/>
      <c r="H728" s="124"/>
      <c r="I728" s="124"/>
      <c r="J728" s="124"/>
      <c r="K728" s="1"/>
      <c r="L728" s="1"/>
      <c r="M728" s="1"/>
      <c r="N728" s="1"/>
      <c r="O728" s="1"/>
    </row>
    <row r="729" spans="1:15" ht="32" hidden="1">
      <c r="A729" s="119" t="s">
        <v>1102</v>
      </c>
      <c r="B729" s="40" t="s">
        <v>1103</v>
      </c>
      <c r="C729" s="35"/>
      <c r="D729" s="65"/>
      <c r="E729" s="35"/>
      <c r="F729" s="38"/>
      <c r="G729" s="22"/>
      <c r="H729" s="124"/>
      <c r="I729" s="124"/>
      <c r="J729" s="124"/>
      <c r="K729" s="1"/>
      <c r="L729" s="1"/>
      <c r="M729" s="1"/>
      <c r="N729" s="1"/>
      <c r="O729" s="1"/>
    </row>
    <row r="730" spans="1:15" ht="32" hidden="1">
      <c r="A730" s="119" t="s">
        <v>1104</v>
      </c>
      <c r="B730" s="40" t="s">
        <v>1105</v>
      </c>
      <c r="C730" s="35"/>
      <c r="D730" s="65"/>
      <c r="E730" s="35"/>
      <c r="F730" s="38"/>
      <c r="G730" s="22"/>
      <c r="H730" s="124"/>
      <c r="I730" s="124"/>
      <c r="J730" s="124"/>
      <c r="K730" s="1"/>
      <c r="L730" s="1"/>
      <c r="M730" s="1"/>
      <c r="N730" s="1"/>
      <c r="O730" s="1"/>
    </row>
    <row r="731" spans="1:15" ht="32" hidden="1">
      <c r="A731" s="119" t="s">
        <v>1106</v>
      </c>
      <c r="B731" s="40" t="s">
        <v>1107</v>
      </c>
      <c r="C731" s="35"/>
      <c r="D731" s="65"/>
      <c r="E731" s="35"/>
      <c r="F731" s="38"/>
      <c r="G731" s="22"/>
      <c r="H731" s="124"/>
      <c r="I731" s="124"/>
      <c r="J731" s="124"/>
      <c r="K731" s="1"/>
      <c r="L731" s="1"/>
      <c r="M731" s="1"/>
      <c r="N731" s="1"/>
      <c r="O731" s="1"/>
    </row>
    <row r="732" spans="1:15" ht="48" hidden="1">
      <c r="A732" s="119" t="s">
        <v>1108</v>
      </c>
      <c r="B732" s="40" t="s">
        <v>1109</v>
      </c>
      <c r="C732" s="35"/>
      <c r="D732" s="65"/>
      <c r="E732" s="35"/>
      <c r="F732" s="38"/>
      <c r="G732" s="22"/>
      <c r="H732" s="124"/>
      <c r="I732" s="124"/>
      <c r="J732" s="124"/>
      <c r="K732" s="1"/>
      <c r="L732" s="1"/>
      <c r="M732" s="1"/>
      <c r="N732" s="1"/>
      <c r="O732" s="1"/>
    </row>
    <row r="733" spans="1:15" ht="16" hidden="1">
      <c r="A733" s="119" t="s">
        <v>1110</v>
      </c>
      <c r="B733" s="40" t="s">
        <v>1111</v>
      </c>
      <c r="C733" s="35"/>
      <c r="D733" s="65"/>
      <c r="E733" s="35"/>
      <c r="F733" s="38"/>
      <c r="G733" s="22"/>
      <c r="H733" s="124"/>
      <c r="I733" s="124"/>
      <c r="J733" s="124"/>
      <c r="K733" s="1"/>
      <c r="L733" s="1"/>
      <c r="M733" s="1"/>
      <c r="N733" s="1"/>
      <c r="O733" s="1"/>
    </row>
    <row r="734" spans="1:15" ht="16" hidden="1">
      <c r="A734" s="119" t="s">
        <v>1112</v>
      </c>
      <c r="B734" s="40" t="s">
        <v>1113</v>
      </c>
      <c r="C734" s="35"/>
      <c r="D734" s="65"/>
      <c r="E734" s="35"/>
      <c r="F734" s="38"/>
      <c r="G734" s="22"/>
      <c r="H734" s="124"/>
      <c r="I734" s="124"/>
      <c r="J734" s="124"/>
      <c r="K734" s="1"/>
      <c r="L734" s="1"/>
      <c r="M734" s="1"/>
      <c r="N734" s="1"/>
      <c r="O734" s="1"/>
    </row>
    <row r="735" spans="1:15" ht="27.75" customHeight="1">
      <c r="A735" s="473" t="s">
        <v>1114</v>
      </c>
      <c r="B735" s="685" t="s">
        <v>1115</v>
      </c>
      <c r="C735" s="686"/>
      <c r="D735" s="686"/>
      <c r="E735" s="686"/>
      <c r="F735" s="686"/>
      <c r="G735" s="687"/>
      <c r="H735" s="17">
        <f>SUM(D736:D745)</f>
        <v>2</v>
      </c>
      <c r="I735" s="17">
        <f>COUNT(D736:D745)*2</f>
        <v>2</v>
      </c>
    </row>
    <row r="736" spans="1:15" ht="48" hidden="1">
      <c r="A736" s="119" t="s">
        <v>1116</v>
      </c>
      <c r="B736" s="40" t="s">
        <v>1117</v>
      </c>
      <c r="C736" s="199"/>
      <c r="D736" s="199"/>
      <c r="E736" s="199"/>
      <c r="F736" s="199"/>
      <c r="G736" s="199"/>
      <c r="H736" s="124"/>
      <c r="I736" s="124"/>
      <c r="J736" s="124"/>
      <c r="K736" s="1"/>
      <c r="L736" s="1"/>
      <c r="M736" s="1"/>
      <c r="N736" s="1"/>
      <c r="O736" s="1"/>
    </row>
    <row r="737" spans="1:15" ht="32" hidden="1">
      <c r="A737" s="119" t="s">
        <v>1118</v>
      </c>
      <c r="B737" s="40" t="s">
        <v>1119</v>
      </c>
      <c r="C737" s="199"/>
      <c r="D737" s="199"/>
      <c r="E737" s="199"/>
      <c r="F737" s="199"/>
      <c r="G737" s="199"/>
      <c r="H737" s="124"/>
      <c r="I737" s="124"/>
      <c r="J737" s="124"/>
      <c r="K737" s="1"/>
      <c r="L737" s="1"/>
      <c r="M737" s="1"/>
      <c r="N737" s="1"/>
      <c r="O737" s="1"/>
    </row>
    <row r="738" spans="1:15" ht="32" hidden="1">
      <c r="A738" s="119" t="s">
        <v>1120</v>
      </c>
      <c r="B738" s="40" t="s">
        <v>1121</v>
      </c>
      <c r="C738" s="199"/>
      <c r="D738" s="199"/>
      <c r="E738" s="199"/>
      <c r="F738" s="199"/>
      <c r="G738" s="199"/>
      <c r="H738" s="124"/>
      <c r="I738" s="124"/>
      <c r="J738" s="124"/>
      <c r="K738" s="1"/>
      <c r="L738" s="1"/>
      <c r="M738" s="1"/>
      <c r="N738" s="1"/>
      <c r="O738" s="1"/>
    </row>
    <row r="739" spans="1:15" ht="32" hidden="1">
      <c r="A739" s="119" t="s">
        <v>1122</v>
      </c>
      <c r="B739" s="40" t="s">
        <v>1123</v>
      </c>
      <c r="C739" s="199"/>
      <c r="D739" s="199"/>
      <c r="E739" s="199"/>
      <c r="F739" s="199"/>
      <c r="G739" s="199"/>
      <c r="H739" s="124"/>
      <c r="I739" s="124"/>
      <c r="J739" s="124"/>
      <c r="K739" s="1"/>
      <c r="L739" s="1"/>
      <c r="M739" s="1"/>
      <c r="N739" s="1"/>
      <c r="O739" s="1"/>
    </row>
    <row r="740" spans="1:15" ht="32" hidden="1">
      <c r="A740" s="119" t="s">
        <v>1124</v>
      </c>
      <c r="B740" s="40" t="s">
        <v>1125</v>
      </c>
      <c r="C740" s="199"/>
      <c r="D740" s="199"/>
      <c r="E740" s="199"/>
      <c r="F740" s="199"/>
      <c r="G740" s="199"/>
      <c r="H740" s="124"/>
      <c r="I740" s="124"/>
      <c r="J740" s="124"/>
      <c r="K740" s="1"/>
      <c r="L740" s="1"/>
      <c r="M740" s="1"/>
      <c r="N740" s="1"/>
      <c r="O740" s="1"/>
    </row>
    <row r="741" spans="1:15" ht="48">
      <c r="A741" s="473" t="s">
        <v>1126</v>
      </c>
      <c r="B741" s="477" t="s">
        <v>1127</v>
      </c>
      <c r="C741" s="477" t="s">
        <v>1128</v>
      </c>
      <c r="D741" s="430">
        <v>2</v>
      </c>
      <c r="E741" s="478" t="s">
        <v>122</v>
      </c>
      <c r="F741" s="477" t="s">
        <v>3087</v>
      </c>
      <c r="G741" s="92"/>
    </row>
    <row r="742" spans="1:15" ht="48" hidden="1">
      <c r="A742" s="36" t="s">
        <v>1129</v>
      </c>
      <c r="B742" s="40" t="s">
        <v>1130</v>
      </c>
      <c r="C742" s="40"/>
      <c r="D742" s="65"/>
      <c r="E742" s="35"/>
      <c r="F742" s="40"/>
      <c r="G742" s="200"/>
      <c r="H742" s="124"/>
      <c r="I742" s="124"/>
      <c r="J742" s="124"/>
      <c r="K742" s="1"/>
      <c r="L742" s="1"/>
      <c r="M742" s="1"/>
      <c r="N742" s="1"/>
      <c r="O742" s="1"/>
    </row>
    <row r="743" spans="1:15" ht="16" hidden="1">
      <c r="A743" s="36" t="s">
        <v>1131</v>
      </c>
      <c r="B743" s="40" t="s">
        <v>2899</v>
      </c>
      <c r="C743" s="40"/>
      <c r="D743" s="65"/>
      <c r="E743" s="35"/>
      <c r="F743" s="40"/>
      <c r="G743" s="200"/>
      <c r="H743" s="124"/>
      <c r="I743" s="124"/>
      <c r="J743" s="124"/>
      <c r="K743" s="1"/>
      <c r="L743" s="1"/>
      <c r="M743" s="1"/>
      <c r="N743" s="1"/>
      <c r="O743" s="1"/>
    </row>
    <row r="744" spans="1:15" ht="32" hidden="1">
      <c r="A744" s="36" t="s">
        <v>1132</v>
      </c>
      <c r="B744" s="40" t="s">
        <v>2900</v>
      </c>
      <c r="C744" s="40"/>
      <c r="D744" s="65"/>
      <c r="E744" s="35"/>
      <c r="F744" s="40"/>
      <c r="G744" s="200"/>
      <c r="H744" s="124"/>
      <c r="I744" s="124"/>
      <c r="J744" s="124"/>
      <c r="K744" s="1"/>
      <c r="L744" s="1"/>
      <c r="M744" s="1"/>
      <c r="N744" s="1"/>
      <c r="O744" s="1"/>
    </row>
    <row r="745" spans="1:15" ht="48" hidden="1">
      <c r="A745" s="36" t="s">
        <v>1133</v>
      </c>
      <c r="B745" s="40" t="s">
        <v>1134</v>
      </c>
      <c r="C745" s="40"/>
      <c r="D745" s="65"/>
      <c r="E745" s="35"/>
      <c r="F745" s="40"/>
      <c r="G745" s="200"/>
      <c r="H745" s="124"/>
      <c r="I745" s="124"/>
      <c r="J745" s="124"/>
      <c r="K745" s="1"/>
      <c r="L745" s="1"/>
      <c r="M745" s="1"/>
      <c r="N745" s="1"/>
      <c r="O745" s="1"/>
    </row>
    <row r="746" spans="1:15" ht="19">
      <c r="A746" s="474"/>
      <c r="B746" s="688" t="s">
        <v>1578</v>
      </c>
      <c r="C746" s="689"/>
      <c r="D746" s="690"/>
      <c r="E746" s="689"/>
      <c r="F746" s="689"/>
      <c r="G746" s="691"/>
      <c r="H746" s="17">
        <f>H747+H753+H760+H769</f>
        <v>36</v>
      </c>
      <c r="I746" s="17">
        <f>I747+I753+I760+I769</f>
        <v>36</v>
      </c>
    </row>
    <row r="747" spans="1:15" ht="40.25" customHeight="1">
      <c r="A747" s="475" t="s">
        <v>1136</v>
      </c>
      <c r="B747" s="685" t="s">
        <v>1137</v>
      </c>
      <c r="C747" s="686"/>
      <c r="D747" s="686"/>
      <c r="E747" s="686"/>
      <c r="F747" s="686"/>
      <c r="G747" s="687"/>
      <c r="H747" s="17">
        <f>SUM(D748:D752)</f>
        <v>8</v>
      </c>
      <c r="I747" s="17">
        <f>COUNT(D748:D752)*2</f>
        <v>8</v>
      </c>
    </row>
    <row r="748" spans="1:15" ht="32">
      <c r="A748" s="476" t="s">
        <v>1138</v>
      </c>
      <c r="B748" s="480" t="s">
        <v>1139</v>
      </c>
      <c r="C748" s="477" t="s">
        <v>2399</v>
      </c>
      <c r="D748" s="421">
        <v>2</v>
      </c>
      <c r="E748" s="481" t="s">
        <v>581</v>
      </c>
      <c r="F748" s="477" t="s">
        <v>2400</v>
      </c>
      <c r="G748" s="99"/>
    </row>
    <row r="749" spans="1:15" ht="16">
      <c r="A749" s="476"/>
      <c r="B749" s="480"/>
      <c r="C749" s="480" t="s">
        <v>1419</v>
      </c>
      <c r="D749" s="421">
        <v>2</v>
      </c>
      <c r="E749" s="481" t="s">
        <v>581</v>
      </c>
      <c r="F749" s="480"/>
      <c r="G749" s="99"/>
    </row>
    <row r="750" spans="1:15" ht="16">
      <c r="A750" s="476"/>
      <c r="B750" s="480"/>
      <c r="C750" s="477" t="s">
        <v>1579</v>
      </c>
      <c r="D750" s="421">
        <v>2</v>
      </c>
      <c r="E750" s="481" t="s">
        <v>581</v>
      </c>
      <c r="F750" s="482"/>
      <c r="G750" s="99"/>
    </row>
    <row r="751" spans="1:15" ht="16">
      <c r="A751" s="476"/>
      <c r="B751" s="480"/>
      <c r="C751" s="483" t="s">
        <v>1875</v>
      </c>
      <c r="D751" s="421">
        <v>2</v>
      </c>
      <c r="E751" s="481" t="s">
        <v>581</v>
      </c>
      <c r="F751" s="484" t="s">
        <v>1876</v>
      </c>
      <c r="G751" s="99"/>
    </row>
    <row r="752" spans="1:15" ht="32" hidden="1">
      <c r="A752" s="87" t="s">
        <v>1141</v>
      </c>
      <c r="B752" s="24" t="s">
        <v>1420</v>
      </c>
      <c r="C752" s="24"/>
      <c r="D752" s="354"/>
      <c r="E752" s="23"/>
      <c r="F752" s="354"/>
      <c r="G752" s="354"/>
      <c r="H752" s="124"/>
      <c r="I752" s="124"/>
      <c r="J752" s="124"/>
      <c r="K752" s="1"/>
      <c r="L752" s="1"/>
      <c r="M752" s="1"/>
      <c r="N752" s="1"/>
      <c r="O752" s="1"/>
    </row>
    <row r="753" spans="1:15" ht="40.25" customHeight="1">
      <c r="A753" s="475" t="s">
        <v>1142</v>
      </c>
      <c r="B753" s="685" t="s">
        <v>1143</v>
      </c>
      <c r="C753" s="686"/>
      <c r="D753" s="686"/>
      <c r="E753" s="686"/>
      <c r="F753" s="686"/>
      <c r="G753" s="687"/>
      <c r="H753" s="17">
        <f>SUM(D754:D759)</f>
        <v>10</v>
      </c>
      <c r="I753" s="17">
        <f>COUNT(D754:D759)*2</f>
        <v>10</v>
      </c>
    </row>
    <row r="754" spans="1:15" ht="32">
      <c r="A754" s="476" t="s">
        <v>1144</v>
      </c>
      <c r="B754" s="480" t="s">
        <v>1145</v>
      </c>
      <c r="C754" s="477" t="s">
        <v>1580</v>
      </c>
      <c r="D754" s="421">
        <v>2</v>
      </c>
      <c r="E754" s="481" t="s">
        <v>581</v>
      </c>
      <c r="F754" s="477" t="s">
        <v>1581</v>
      </c>
      <c r="G754" s="99"/>
    </row>
    <row r="755" spans="1:15" ht="16">
      <c r="A755" s="476"/>
      <c r="B755" s="480"/>
      <c r="C755" s="477" t="s">
        <v>3088</v>
      </c>
      <c r="D755" s="421">
        <v>2</v>
      </c>
      <c r="E755" s="481" t="s">
        <v>581</v>
      </c>
      <c r="F755" s="482"/>
      <c r="G755" s="99"/>
    </row>
    <row r="756" spans="1:15" ht="16">
      <c r="A756" s="476"/>
      <c r="B756" s="480"/>
      <c r="C756" s="480" t="s">
        <v>1421</v>
      </c>
      <c r="D756" s="421">
        <v>2</v>
      </c>
      <c r="E756" s="481" t="s">
        <v>581</v>
      </c>
      <c r="F756" s="482"/>
      <c r="G756" s="99"/>
    </row>
    <row r="757" spans="1:15" ht="16">
      <c r="A757" s="476"/>
      <c r="B757" s="480"/>
      <c r="C757" s="480" t="s">
        <v>1582</v>
      </c>
      <c r="D757" s="421">
        <v>2</v>
      </c>
      <c r="E757" s="481" t="s">
        <v>581</v>
      </c>
      <c r="F757" s="482" t="s">
        <v>1583</v>
      </c>
      <c r="G757" s="99"/>
    </row>
    <row r="758" spans="1:15" ht="32" hidden="1">
      <c r="A758" s="87" t="s">
        <v>1147</v>
      </c>
      <c r="B758" s="24" t="s">
        <v>1422</v>
      </c>
      <c r="C758" s="24"/>
      <c r="D758" s="354"/>
      <c r="E758" s="23"/>
      <c r="F758" s="354"/>
      <c r="G758" s="354"/>
      <c r="H758" s="124"/>
      <c r="I758" s="124"/>
      <c r="J758" s="124"/>
      <c r="K758" s="1"/>
      <c r="L758" s="1"/>
      <c r="M758" s="1"/>
      <c r="N758" s="1"/>
      <c r="O758" s="1"/>
    </row>
    <row r="759" spans="1:15" ht="32">
      <c r="A759" s="476"/>
      <c r="B759" s="485"/>
      <c r="C759" s="480" t="s">
        <v>3346</v>
      </c>
      <c r="D759" s="421">
        <v>2</v>
      </c>
      <c r="E759" s="481" t="s">
        <v>581</v>
      </c>
      <c r="F759" s="486"/>
      <c r="G759" s="172"/>
    </row>
    <row r="760" spans="1:15" ht="40.25" customHeight="1">
      <c r="A760" s="475" t="s">
        <v>1148</v>
      </c>
      <c r="B760" s="685" t="s">
        <v>1149</v>
      </c>
      <c r="C760" s="686"/>
      <c r="D760" s="686"/>
      <c r="E760" s="686"/>
      <c r="F760" s="686"/>
      <c r="G760" s="687"/>
      <c r="H760" s="17">
        <f>SUM(D761:D768)</f>
        <v>14</v>
      </c>
      <c r="I760" s="17">
        <f>COUNT(D761:D768)*2</f>
        <v>14</v>
      </c>
    </row>
    <row r="761" spans="1:15" ht="48">
      <c r="A761" s="476" t="s">
        <v>1150</v>
      </c>
      <c r="B761" s="480" t="s">
        <v>1151</v>
      </c>
      <c r="C761" s="477" t="s">
        <v>2401</v>
      </c>
      <c r="D761" s="421">
        <v>2</v>
      </c>
      <c r="E761" s="481" t="s">
        <v>581</v>
      </c>
      <c r="F761" s="482"/>
      <c r="G761" s="99"/>
    </row>
    <row r="762" spans="1:15" ht="48">
      <c r="A762" s="476"/>
      <c r="B762" s="480"/>
      <c r="C762" s="477" t="s">
        <v>2402</v>
      </c>
      <c r="D762" s="421">
        <v>2</v>
      </c>
      <c r="E762" s="481" t="s">
        <v>581</v>
      </c>
      <c r="F762" s="482"/>
      <c r="G762" s="99"/>
    </row>
    <row r="763" spans="1:15" ht="16">
      <c r="A763" s="476"/>
      <c r="B763" s="480"/>
      <c r="C763" s="477" t="s">
        <v>1704</v>
      </c>
      <c r="D763" s="421">
        <v>2</v>
      </c>
      <c r="E763" s="481" t="s">
        <v>581</v>
      </c>
      <c r="F763" s="482"/>
      <c r="G763" s="99"/>
    </row>
    <row r="764" spans="1:15" ht="16">
      <c r="A764" s="476"/>
      <c r="B764" s="480"/>
      <c r="C764" s="487" t="s">
        <v>1584</v>
      </c>
      <c r="D764" s="421">
        <v>2</v>
      </c>
      <c r="E764" s="481" t="s">
        <v>581</v>
      </c>
      <c r="F764" s="482"/>
      <c r="G764" s="99"/>
    </row>
    <row r="765" spans="1:15" ht="16">
      <c r="A765" s="476"/>
      <c r="B765" s="480"/>
      <c r="C765" s="477" t="s">
        <v>1585</v>
      </c>
      <c r="D765" s="421">
        <v>2</v>
      </c>
      <c r="E765" s="481" t="s">
        <v>581</v>
      </c>
      <c r="F765" s="482"/>
      <c r="G765" s="99"/>
    </row>
    <row r="766" spans="1:15" ht="48" customHeight="1">
      <c r="A766" s="476"/>
      <c r="B766" s="480"/>
      <c r="C766" s="487" t="s">
        <v>3347</v>
      </c>
      <c r="D766" s="421">
        <v>2</v>
      </c>
      <c r="E766" s="481" t="s">
        <v>581</v>
      </c>
      <c r="F766" s="482"/>
      <c r="G766" s="99"/>
    </row>
    <row r="767" spans="1:15" ht="32">
      <c r="A767" s="476"/>
      <c r="B767" s="480"/>
      <c r="C767" s="477" t="s">
        <v>1586</v>
      </c>
      <c r="D767" s="421">
        <v>2</v>
      </c>
      <c r="E767" s="481" t="s">
        <v>581</v>
      </c>
      <c r="F767" s="477" t="s">
        <v>1587</v>
      </c>
      <c r="G767" s="99"/>
    </row>
    <row r="768" spans="1:15" ht="32" hidden="1">
      <c r="A768" s="87" t="s">
        <v>1153</v>
      </c>
      <c r="B768" s="24" t="s">
        <v>1426</v>
      </c>
      <c r="C768" s="40"/>
      <c r="D768" s="354"/>
      <c r="E768" s="23"/>
      <c r="F768" s="354"/>
      <c r="G768" s="354"/>
      <c r="H768" s="124"/>
      <c r="I768" s="124"/>
      <c r="J768" s="124"/>
      <c r="K768" s="1"/>
      <c r="L768" s="1"/>
      <c r="M768" s="1"/>
      <c r="N768" s="1"/>
      <c r="O768" s="1"/>
    </row>
    <row r="769" spans="1:15" ht="40.25" customHeight="1">
      <c r="A769" s="475" t="s">
        <v>1154</v>
      </c>
      <c r="B769" s="685" t="s">
        <v>1155</v>
      </c>
      <c r="C769" s="686"/>
      <c r="D769" s="686"/>
      <c r="E769" s="686"/>
      <c r="F769" s="686"/>
      <c r="G769" s="687"/>
      <c r="H769" s="17">
        <f>SUM(D770:D772)</f>
        <v>4</v>
      </c>
      <c r="I769" s="17">
        <f>COUNT(D770:D772)*2</f>
        <v>4</v>
      </c>
    </row>
    <row r="770" spans="1:15" ht="16">
      <c r="A770" s="476" t="s">
        <v>1156</v>
      </c>
      <c r="B770" s="480" t="s">
        <v>1157</v>
      </c>
      <c r="C770" s="480" t="s">
        <v>1427</v>
      </c>
      <c r="D770" s="421">
        <v>2</v>
      </c>
      <c r="E770" s="481" t="s">
        <v>581</v>
      </c>
      <c r="F770" s="482"/>
      <c r="G770" s="71"/>
    </row>
    <row r="771" spans="1:15" ht="16">
      <c r="A771" s="476"/>
      <c r="B771" s="480"/>
      <c r="C771" s="488" t="s">
        <v>2068</v>
      </c>
      <c r="D771" s="421">
        <v>2</v>
      </c>
      <c r="E771" s="481" t="s">
        <v>581</v>
      </c>
      <c r="F771" s="482"/>
      <c r="G771" s="71"/>
    </row>
    <row r="772" spans="1:15" ht="32" hidden="1">
      <c r="A772" s="87" t="s">
        <v>1161</v>
      </c>
      <c r="B772" s="24" t="s">
        <v>1428</v>
      </c>
      <c r="C772" s="24"/>
      <c r="D772" s="354"/>
      <c r="E772" s="23"/>
      <c r="F772" s="354"/>
      <c r="G772" s="354"/>
      <c r="H772" s="124"/>
      <c r="I772" s="124"/>
      <c r="J772" s="124"/>
      <c r="K772" s="1"/>
      <c r="L772" s="1"/>
      <c r="M772" s="1"/>
      <c r="N772" s="1"/>
      <c r="O772" s="1"/>
    </row>
    <row r="773" spans="1:15" s="53" customFormat="1" hidden="1">
      <c r="A773" s="201"/>
      <c r="B773" s="17" t="s">
        <v>35</v>
      </c>
      <c r="C773" s="17" t="s">
        <v>1162</v>
      </c>
      <c r="D773" s="17" t="s">
        <v>1163</v>
      </c>
      <c r="E773" s="17"/>
      <c r="F773" s="17"/>
      <c r="H773" s="124"/>
      <c r="I773" s="124"/>
      <c r="J773" s="124"/>
    </row>
    <row r="774" spans="1:15" s="53" customFormat="1" hidden="1">
      <c r="A774" s="202" t="s">
        <v>8</v>
      </c>
      <c r="B774" s="124">
        <f>IF(E774=0,0,H52)</f>
        <v>20</v>
      </c>
      <c r="C774" s="124">
        <f>IF(E774=0,0,I52)</f>
        <v>20</v>
      </c>
      <c r="D774" s="181">
        <f>IF(D782=0,0,B774/C774)</f>
        <v>1</v>
      </c>
      <c r="E774" s="17">
        <f>H2</f>
        <v>2</v>
      </c>
      <c r="F774" s="17"/>
      <c r="G774" s="124"/>
      <c r="H774" s="124"/>
      <c r="I774" s="124"/>
      <c r="J774" s="124"/>
    </row>
    <row r="775" spans="1:15" s="53" customFormat="1" hidden="1">
      <c r="A775" s="202" t="s">
        <v>10</v>
      </c>
      <c r="B775" s="124">
        <f>IF(E774=0,0,H114)</f>
        <v>44</v>
      </c>
      <c r="C775" s="124">
        <f>IF(E774=0,0,I114)</f>
        <v>44</v>
      </c>
      <c r="D775" s="181">
        <f>IF(D782=0,0,B775/C775)</f>
        <v>1</v>
      </c>
      <c r="E775" s="17"/>
      <c r="F775" s="17"/>
      <c r="G775" s="124"/>
      <c r="H775" s="124"/>
      <c r="I775" s="124"/>
      <c r="J775" s="124"/>
    </row>
    <row r="776" spans="1:15" s="53" customFormat="1" hidden="1">
      <c r="A776" s="202" t="s">
        <v>12</v>
      </c>
      <c r="B776" s="124">
        <f>IF(E774=0,0,H167)</f>
        <v>126</v>
      </c>
      <c r="C776" s="124">
        <f>IF(E774=0,0,I167)</f>
        <v>126</v>
      </c>
      <c r="D776" s="181">
        <f>IF(D782=0,0,B776/C776)</f>
        <v>1</v>
      </c>
      <c r="E776" s="17"/>
      <c r="F776" s="17"/>
      <c r="G776" s="124"/>
      <c r="H776" s="124"/>
      <c r="I776" s="124"/>
      <c r="J776" s="124"/>
    </row>
    <row r="777" spans="1:15" s="53" customFormat="1" hidden="1">
      <c r="A777" s="202" t="s">
        <v>14</v>
      </c>
      <c r="B777" s="124">
        <f>IF(E774=0,0,H248)</f>
        <v>94</v>
      </c>
      <c r="C777" s="124">
        <f>IF(E774=0,0,I248)</f>
        <v>94</v>
      </c>
      <c r="D777" s="181">
        <f>IF(D782=0,0,B777/C777)</f>
        <v>1</v>
      </c>
      <c r="E777" s="17"/>
      <c r="F777" s="17"/>
      <c r="G777" s="124"/>
      <c r="H777" s="124"/>
      <c r="I777" s="124"/>
      <c r="J777" s="124"/>
    </row>
    <row r="778" spans="1:15" s="53" customFormat="1" hidden="1">
      <c r="A778" s="202" t="s">
        <v>16</v>
      </c>
      <c r="B778" s="124">
        <f>IF(E774=0,0,H322)</f>
        <v>400</v>
      </c>
      <c r="C778" s="124">
        <f>IF(E774=0,0,I322)</f>
        <v>400</v>
      </c>
      <c r="D778" s="181">
        <f>IF(D782=0,0,B778/C778)</f>
        <v>1</v>
      </c>
      <c r="E778" s="17"/>
      <c r="F778" s="17"/>
      <c r="G778" s="124"/>
      <c r="H778" s="124"/>
      <c r="I778" s="124"/>
      <c r="J778" s="124"/>
    </row>
    <row r="779" spans="1:15" s="53" customFormat="1" hidden="1">
      <c r="A779" s="202" t="s">
        <v>18</v>
      </c>
      <c r="B779" s="124">
        <f>IF(E774=0,0,H614)</f>
        <v>110</v>
      </c>
      <c r="C779" s="124">
        <f>IF(E774=0,0,I614)</f>
        <v>110</v>
      </c>
      <c r="D779" s="181">
        <f>IF(D782=0,0,B779/C779)</f>
        <v>1</v>
      </c>
      <c r="E779" s="17"/>
      <c r="F779" s="17"/>
      <c r="G779" s="124"/>
      <c r="H779" s="124"/>
      <c r="I779" s="124"/>
      <c r="J779" s="124"/>
    </row>
    <row r="780" spans="1:15" s="53" customFormat="1" hidden="1">
      <c r="A780" s="202" t="s">
        <v>20</v>
      </c>
      <c r="B780" s="124">
        <f>IF(E774=0,0,H678)</f>
        <v>72</v>
      </c>
      <c r="C780" s="124">
        <f>IF(E774=0,0,I678)</f>
        <v>72</v>
      </c>
      <c r="D780" s="181">
        <f>IF(D782=0,0,B780/C780)</f>
        <v>1</v>
      </c>
      <c r="E780" s="17"/>
      <c r="F780" s="17"/>
      <c r="G780" s="124"/>
      <c r="H780" s="124"/>
      <c r="I780" s="124"/>
      <c r="J780" s="124"/>
    </row>
    <row r="781" spans="1:15" s="53" customFormat="1" hidden="1">
      <c r="A781" s="202" t="s">
        <v>22</v>
      </c>
      <c r="B781" s="124">
        <f>IF(E774=0,0,H746)</f>
        <v>36</v>
      </c>
      <c r="C781" s="124">
        <f>IF(E774=0,0,I746)</f>
        <v>36</v>
      </c>
      <c r="D781" s="181">
        <f>IF(D782=0,0,B781/C781)</f>
        <v>1</v>
      </c>
      <c r="E781" s="17"/>
      <c r="F781" s="17"/>
      <c r="G781" s="124"/>
      <c r="H781" s="124"/>
      <c r="I781" s="124"/>
      <c r="J781" s="124"/>
    </row>
    <row r="782" spans="1:15" s="53" customFormat="1" hidden="1">
      <c r="A782" s="202" t="s">
        <v>1164</v>
      </c>
      <c r="B782" s="124">
        <f>IF(H2=0,0,SUM(B774:B781))</f>
        <v>902</v>
      </c>
      <c r="C782" s="124">
        <f>IF(H2=0,0,SUM(C774:C781))</f>
        <v>902</v>
      </c>
      <c r="D782" s="181">
        <f>IF(H2=0,0,B782/C782)</f>
        <v>1</v>
      </c>
      <c r="E782" s="124"/>
      <c r="F782" s="17"/>
      <c r="G782" s="124"/>
      <c r="H782" s="124"/>
      <c r="I782" s="124"/>
      <c r="J782" s="124"/>
    </row>
    <row r="783" spans="1:15" s="391" customFormat="1">
      <c r="A783" s="401"/>
      <c r="D783" s="431"/>
      <c r="G783" s="402"/>
    </row>
    <row r="784" spans="1:15" s="391" customFormat="1">
      <c r="A784" s="401">
        <v>0</v>
      </c>
      <c r="D784" s="432"/>
      <c r="G784" s="402"/>
    </row>
    <row r="785" spans="1:13" s="391" customFormat="1">
      <c r="A785" s="401">
        <v>1</v>
      </c>
      <c r="D785" s="432"/>
      <c r="G785" s="402"/>
    </row>
    <row r="786" spans="1:13" s="391" customFormat="1">
      <c r="A786" s="401">
        <v>2</v>
      </c>
      <c r="D786" s="432"/>
      <c r="G786" s="402"/>
    </row>
    <row r="787" spans="1:13" s="391" customFormat="1">
      <c r="A787" s="401"/>
      <c r="D787" s="432"/>
      <c r="G787" s="402"/>
    </row>
    <row r="788" spans="1:13" s="391" customFormat="1">
      <c r="A788" s="401"/>
      <c r="D788" s="432"/>
      <c r="G788" s="402"/>
    </row>
    <row r="789" spans="1:13" s="391" customFormat="1" ht="16">
      <c r="A789" s="403"/>
      <c r="B789" s="391" t="s">
        <v>35</v>
      </c>
      <c r="C789" s="391" t="s">
        <v>1162</v>
      </c>
      <c r="D789" s="432" t="s">
        <v>1429</v>
      </c>
      <c r="E789" s="391">
        <f>H2</f>
        <v>2</v>
      </c>
      <c r="G789" s="402"/>
    </row>
    <row r="790" spans="1:13" s="391" customFormat="1" ht="16">
      <c r="A790" s="403" t="s">
        <v>8</v>
      </c>
      <c r="B790" s="391">
        <f>IF(E789=0,0,H52)</f>
        <v>20</v>
      </c>
      <c r="C790" s="391">
        <f>IF(E789=0,0,I52)</f>
        <v>20</v>
      </c>
      <c r="D790" s="431">
        <f>IF(E789=0,0,B790/C790)</f>
        <v>1</v>
      </c>
      <c r="G790" s="402"/>
    </row>
    <row r="791" spans="1:13" s="391" customFormat="1" ht="16">
      <c r="A791" s="403" t="s">
        <v>10</v>
      </c>
      <c r="B791" s="391">
        <f>IF(E789=0,0,H114)</f>
        <v>44</v>
      </c>
      <c r="C791" s="391">
        <f>IF(E789=0,0,I114)</f>
        <v>44</v>
      </c>
      <c r="D791" s="431">
        <f>IF(E789=0,0,B791/C791)</f>
        <v>1</v>
      </c>
      <c r="G791" s="402"/>
    </row>
    <row r="792" spans="1:13" s="391" customFormat="1" ht="16">
      <c r="A792" s="403" t="s">
        <v>12</v>
      </c>
      <c r="B792" s="391">
        <f>IF(E789=0,0,H167)</f>
        <v>126</v>
      </c>
      <c r="C792" s="391">
        <f>IF(E789=0,0,I167)</f>
        <v>126</v>
      </c>
      <c r="D792" s="431">
        <f>IF(E789=0,0,B792/C792)</f>
        <v>1</v>
      </c>
      <c r="G792" s="402"/>
    </row>
    <row r="793" spans="1:13" s="391" customFormat="1" ht="16">
      <c r="A793" s="403" t="s">
        <v>14</v>
      </c>
      <c r="B793" s="391">
        <f>IF(E789=0,0,H248)</f>
        <v>94</v>
      </c>
      <c r="C793" s="391">
        <f>IF(E789=0,0,I248)</f>
        <v>94</v>
      </c>
      <c r="D793" s="431">
        <f>IF(E789=0,0,B793/C793)</f>
        <v>1</v>
      </c>
      <c r="G793" s="402"/>
    </row>
    <row r="794" spans="1:13" s="391" customFormat="1" ht="16">
      <c r="A794" s="403" t="s">
        <v>16</v>
      </c>
      <c r="B794" s="391">
        <f>IF(E789=0,0,H322)</f>
        <v>400</v>
      </c>
      <c r="C794" s="391">
        <f>IF(E789=0,0,I322)</f>
        <v>400</v>
      </c>
      <c r="D794" s="431">
        <f>IF(E789=0,0,B794/C794)</f>
        <v>1</v>
      </c>
      <c r="G794" s="402"/>
    </row>
    <row r="795" spans="1:13" s="391" customFormat="1" ht="16">
      <c r="A795" s="403" t="s">
        <v>18</v>
      </c>
      <c r="B795" s="391">
        <f>IF(E789=0,0,H614)</f>
        <v>110</v>
      </c>
      <c r="C795" s="391">
        <f>IF(E789=0,0,I614)</f>
        <v>110</v>
      </c>
      <c r="D795" s="431">
        <f>IF(E789=0,0,B795/C795)</f>
        <v>1</v>
      </c>
      <c r="G795" s="402"/>
    </row>
    <row r="796" spans="1:13" s="391" customFormat="1" ht="16">
      <c r="A796" s="403" t="s">
        <v>20</v>
      </c>
      <c r="B796" s="391">
        <f>IF(E789=0,0,H678)</f>
        <v>72</v>
      </c>
      <c r="C796" s="391">
        <f>IF(E789=0,0,I678)</f>
        <v>72</v>
      </c>
      <c r="D796" s="431">
        <f>IF(E789=0,0,B796/C796)</f>
        <v>1</v>
      </c>
      <c r="G796" s="402"/>
    </row>
    <row r="797" spans="1:13" s="391" customFormat="1" ht="16">
      <c r="A797" s="403" t="s">
        <v>22</v>
      </c>
      <c r="B797" s="391">
        <f>IF(E789=0,0,H746)</f>
        <v>36</v>
      </c>
      <c r="C797" s="391">
        <f>IF(E789=0,0,I746)</f>
        <v>36</v>
      </c>
      <c r="D797" s="431">
        <f>IF(E789=0,0,B797/C797)</f>
        <v>1</v>
      </c>
    </row>
    <row r="798" spans="1:13" s="391" customFormat="1" ht="16">
      <c r="A798" s="403" t="s">
        <v>1164</v>
      </c>
      <c r="B798" s="391">
        <f>IF(E789=0,0,SUM(B790:B797))</f>
        <v>902</v>
      </c>
      <c r="C798" s="391">
        <f>IF(E789=0,0,SUM(C790:C797))</f>
        <v>902</v>
      </c>
      <c r="D798" s="431">
        <f>IF(E789=0,0,B798/C798)</f>
        <v>1</v>
      </c>
    </row>
    <row r="799" spans="1:13" s="17" customFormat="1">
      <c r="A799" s="201"/>
      <c r="D799" s="433"/>
    </row>
    <row r="800" spans="1:13" s="124" customFormat="1">
      <c r="A800" s="202"/>
      <c r="D800" s="434"/>
      <c r="H800" s="17"/>
      <c r="I800" s="17"/>
      <c r="J800" s="17"/>
      <c r="K800" s="17"/>
      <c r="L800" s="17"/>
      <c r="M800" s="17"/>
    </row>
    <row r="801" spans="1:13" s="124" customFormat="1">
      <c r="A801" s="202"/>
      <c r="D801" s="434"/>
      <c r="H801" s="17"/>
      <c r="I801" s="17"/>
      <c r="J801" s="17"/>
      <c r="K801" s="17"/>
      <c r="L801" s="17"/>
      <c r="M801" s="17"/>
    </row>
    <row r="802" spans="1:13" s="124" customFormat="1">
      <c r="A802" s="202"/>
      <c r="D802" s="434"/>
      <c r="H802" s="17"/>
      <c r="I802" s="17"/>
      <c r="J802" s="17"/>
      <c r="K802" s="17"/>
      <c r="L802" s="17"/>
      <c r="M802" s="17"/>
    </row>
    <row r="803" spans="1:13" s="124" customFormat="1">
      <c r="A803" s="202"/>
      <c r="D803" s="434"/>
      <c r="H803" s="17"/>
      <c r="I803" s="17"/>
      <c r="J803" s="17"/>
      <c r="K803" s="17"/>
      <c r="L803" s="17"/>
      <c r="M803" s="17"/>
    </row>
    <row r="804" spans="1:13">
      <c r="A804" s="202"/>
      <c r="B804" s="124"/>
      <c r="C804" s="124"/>
      <c r="D804" s="434"/>
      <c r="E804" s="124"/>
      <c r="F804" s="124"/>
      <c r="G804" s="124"/>
    </row>
    <row r="805" spans="1:13">
      <c r="A805" s="202"/>
      <c r="B805" s="124"/>
      <c r="C805" s="124"/>
      <c r="D805" s="434"/>
      <c r="E805" s="124"/>
      <c r="F805" s="124"/>
      <c r="G805" s="124"/>
    </row>
    <row r="806" spans="1:13">
      <c r="A806" s="202"/>
      <c r="B806" s="124"/>
      <c r="C806" s="124"/>
      <c r="D806" s="434"/>
      <c r="E806" s="124"/>
      <c r="F806" s="124"/>
      <c r="G806" s="124"/>
    </row>
    <row r="807" spans="1:13">
      <c r="A807" s="202"/>
      <c r="B807" s="124"/>
      <c r="C807" s="124"/>
      <c r="D807" s="434"/>
      <c r="E807" s="124"/>
      <c r="F807" s="124"/>
      <c r="G807" s="124"/>
    </row>
    <row r="808" spans="1:13">
      <c r="A808" s="202"/>
      <c r="B808" s="124"/>
      <c r="C808" s="124"/>
      <c r="D808" s="434"/>
      <c r="E808" s="124"/>
      <c r="F808" s="124"/>
      <c r="G808" s="124"/>
    </row>
    <row r="809" spans="1:13">
      <c r="A809" s="202"/>
      <c r="B809" s="124"/>
      <c r="C809" s="124"/>
      <c r="D809" s="434"/>
      <c r="E809" s="124"/>
      <c r="F809" s="124"/>
      <c r="G809" s="124"/>
    </row>
    <row r="810" spans="1:13">
      <c r="A810" s="202"/>
      <c r="B810" s="124"/>
      <c r="C810" s="124"/>
      <c r="D810" s="434"/>
      <c r="E810" s="124"/>
      <c r="F810" s="124"/>
      <c r="G810" s="124"/>
    </row>
    <row r="811" spans="1:13">
      <c r="A811" s="202"/>
      <c r="B811" s="124"/>
      <c r="C811" s="124"/>
      <c r="D811" s="434"/>
      <c r="E811" s="124"/>
      <c r="F811" s="124"/>
      <c r="G811" s="124"/>
    </row>
    <row r="812" spans="1:13">
      <c r="A812" s="202"/>
      <c r="B812" s="124"/>
      <c r="C812" s="124"/>
      <c r="D812" s="434"/>
      <c r="E812" s="124"/>
      <c r="F812" s="124"/>
      <c r="G812" s="124"/>
    </row>
    <row r="813" spans="1:13">
      <c r="A813" s="202"/>
      <c r="B813" s="124"/>
      <c r="C813" s="124"/>
      <c r="D813" s="434"/>
      <c r="E813" s="124"/>
      <c r="F813" s="124"/>
      <c r="G813" s="203"/>
    </row>
    <row r="814" spans="1:13">
      <c r="A814" s="202"/>
      <c r="B814" s="124"/>
      <c r="C814" s="124"/>
      <c r="D814" s="434"/>
      <c r="E814" s="124"/>
      <c r="F814" s="124"/>
      <c r="G814" s="203"/>
    </row>
    <row r="815" spans="1:13">
      <c r="A815" s="202"/>
      <c r="B815" s="124"/>
      <c r="C815" s="124"/>
      <c r="D815" s="434"/>
      <c r="E815" s="124"/>
      <c r="F815" s="124"/>
      <c r="G815" s="203"/>
    </row>
    <row r="816" spans="1:13">
      <c r="A816" s="202"/>
      <c r="B816" s="124"/>
      <c r="C816" s="124"/>
      <c r="D816" s="434"/>
      <c r="E816" s="124"/>
      <c r="F816" s="124"/>
      <c r="G816" s="203"/>
    </row>
  </sheetData>
  <sheetProtection algorithmName="SHA-512" hashValue="8fDJe3dLcRIVICPpJxfnQ5RiEolbp/kcS0ozIaJRt5OiTQC7oNaPsOSVNCT8dROB0KV7YuFCZ4BtqnQU2kM8hw==" saltValue="ZJjXHKKI1Ve5spgiq9ac5Q==" spinCount="100000" sheet="1" objects="1" scenarios="1"/>
  <protectedRanges>
    <protectedRange sqref="D540" name="Range1_1"/>
    <protectedRange sqref="D548" name="Range1_1_1"/>
    <protectedRange sqref="D547" name="Range1_1_2"/>
    <protectedRange sqref="D364" name="Range1_1_3"/>
    <protectedRange sqref="D375" name="Range1_1_4"/>
    <protectedRange sqref="D394" name="Range1_1_5"/>
    <protectedRange sqref="D645" name="Range1_1_6"/>
    <protectedRange sqref="G3:G12" name="Range2_1"/>
    <protectedRange sqref="D3:D12" name="Range1_1_7"/>
  </protectedRanges>
  <autoFilter ref="A51:G782" xr:uid="{00000000-0009-0000-0000-000002000000}">
    <filterColumn colId="0">
      <colorFilter dxfId="2"/>
    </filterColumn>
  </autoFilter>
  <mergeCells count="124">
    <mergeCell ref="A15:B15"/>
    <mergeCell ref="C15:E15"/>
    <mergeCell ref="G15:I15"/>
    <mergeCell ref="A16:B16"/>
    <mergeCell ref="C16:E16"/>
    <mergeCell ref="G16:I16"/>
    <mergeCell ref="A1:I1"/>
    <mergeCell ref="A2:G2"/>
    <mergeCell ref="H2:I2"/>
    <mergeCell ref="A13:I13"/>
    <mergeCell ref="A14:B14"/>
    <mergeCell ref="C14:E14"/>
    <mergeCell ref="G14:I14"/>
    <mergeCell ref="A3:B12"/>
    <mergeCell ref="C3:E12"/>
    <mergeCell ref="F3:G12"/>
    <mergeCell ref="B29:I29"/>
    <mergeCell ref="B30:I30"/>
    <mergeCell ref="B31:I31"/>
    <mergeCell ref="B32:I32"/>
    <mergeCell ref="B33:I33"/>
    <mergeCell ref="B34:I34"/>
    <mergeCell ref="A17:I17"/>
    <mergeCell ref="A18:C18"/>
    <mergeCell ref="D18:I18"/>
    <mergeCell ref="D19:I26"/>
    <mergeCell ref="A27:I27"/>
    <mergeCell ref="B28:I28"/>
    <mergeCell ref="B41:I41"/>
    <mergeCell ref="B42:I42"/>
    <mergeCell ref="B43:I43"/>
    <mergeCell ref="B44:I44"/>
    <mergeCell ref="B45:I45"/>
    <mergeCell ref="B46:I46"/>
    <mergeCell ref="B35:I35"/>
    <mergeCell ref="B36:I36"/>
    <mergeCell ref="B37:I37"/>
    <mergeCell ref="B38:I38"/>
    <mergeCell ref="B39:I39"/>
    <mergeCell ref="B40:I40"/>
    <mergeCell ref="B89:G89"/>
    <mergeCell ref="B102:G102"/>
    <mergeCell ref="B111:G111"/>
    <mergeCell ref="B114:G114"/>
    <mergeCell ref="B115:G115"/>
    <mergeCell ref="B129:G129"/>
    <mergeCell ref="B47:I47"/>
    <mergeCell ref="A50:G50"/>
    <mergeCell ref="B52:G52"/>
    <mergeCell ref="B53:G53"/>
    <mergeCell ref="B72:G72"/>
    <mergeCell ref="B85:G85"/>
    <mergeCell ref="B189:G189"/>
    <mergeCell ref="B198:G198"/>
    <mergeCell ref="B203:G203"/>
    <mergeCell ref="B209:G209"/>
    <mergeCell ref="B219:G219"/>
    <mergeCell ref="B229:G229"/>
    <mergeCell ref="B135:G135"/>
    <mergeCell ref="B140:G140"/>
    <mergeCell ref="B146:G146"/>
    <mergeCell ref="B155:G155"/>
    <mergeCell ref="B167:G167"/>
    <mergeCell ref="B168:G168"/>
    <mergeCell ref="B296:G296"/>
    <mergeCell ref="B300:G300"/>
    <mergeCell ref="B305:G305"/>
    <mergeCell ref="B308:G308"/>
    <mergeCell ref="B311:G311"/>
    <mergeCell ref="B315:G315"/>
    <mergeCell ref="B248:G248"/>
    <mergeCell ref="B249:G249"/>
    <mergeCell ref="B257:G257"/>
    <mergeCell ref="B271:G271"/>
    <mergeCell ref="B281:G281"/>
    <mergeCell ref="B292:G292"/>
    <mergeCell ref="B354:G354"/>
    <mergeCell ref="B357:G357"/>
    <mergeCell ref="B361:G361"/>
    <mergeCell ref="B373:G373"/>
    <mergeCell ref="B382:G382"/>
    <mergeCell ref="B395:G395"/>
    <mergeCell ref="B319:G319"/>
    <mergeCell ref="B322:G322"/>
    <mergeCell ref="B323:G323"/>
    <mergeCell ref="B329:G329"/>
    <mergeCell ref="B334:G334"/>
    <mergeCell ref="B345:G345"/>
    <mergeCell ref="B440:G440"/>
    <mergeCell ref="B447:G447"/>
    <mergeCell ref="B459:G459"/>
    <mergeCell ref="B466:G466"/>
    <mergeCell ref="B591:G591"/>
    <mergeCell ref="B598:G598"/>
    <mergeCell ref="B401:G401"/>
    <mergeCell ref="B409:G409"/>
    <mergeCell ref="B413:G413"/>
    <mergeCell ref="B426:G426"/>
    <mergeCell ref="B430:G430"/>
    <mergeCell ref="B435:G435"/>
    <mergeCell ref="B653:G653"/>
    <mergeCell ref="B665:G665"/>
    <mergeCell ref="B678:G678"/>
    <mergeCell ref="B679:G679"/>
    <mergeCell ref="B682:G682"/>
    <mergeCell ref="B686:G686"/>
    <mergeCell ref="B603:G603"/>
    <mergeCell ref="B614:F614"/>
    <mergeCell ref="B615:G615"/>
    <mergeCell ref="B623:G623"/>
    <mergeCell ref="B633:G633"/>
    <mergeCell ref="B640:G640"/>
    <mergeCell ref="B735:G735"/>
    <mergeCell ref="B746:G746"/>
    <mergeCell ref="B747:G747"/>
    <mergeCell ref="B753:G753"/>
    <mergeCell ref="B760:G760"/>
    <mergeCell ref="B769:G769"/>
    <mergeCell ref="B690:G690"/>
    <mergeCell ref="B704:G704"/>
    <mergeCell ref="B708:G708"/>
    <mergeCell ref="B716:G716"/>
    <mergeCell ref="B724:G724"/>
    <mergeCell ref="B728:G728"/>
  </mergeCells>
  <dataValidations count="5">
    <dataValidation type="list" allowBlank="1" showInputMessage="1" showErrorMessage="1" sqref="D51:D82 D799:D1048576 D783:D788 D746:D773 D741 D724:D727 D720:D721 D248:D715 D230:D246 D167:D228 D84:D154" xr:uid="{00000000-0002-0000-0200-000000000000}">
      <formula1>$A$784:$A$786</formula1>
    </dataValidation>
    <dataValidation type="list" allowBlank="1" showInputMessage="1" showErrorMessage="1" sqref="D722:D723 D742:D745 D717:D719" xr:uid="{00000000-0002-0000-0200-000001000000}">
      <formula1>$A$781:$A$783</formula1>
    </dataValidation>
    <dataValidation type="list" allowBlank="1" showInputMessage="1" showErrorMessage="1" sqref="D716" xr:uid="{00000000-0002-0000-0200-000002000000}">
      <formula1>$A$754:$A$755</formula1>
    </dataValidation>
    <dataValidation type="list" allowBlank="1" showInputMessage="1" showErrorMessage="1" sqref="D247" xr:uid="{00000000-0002-0000-0200-000003000000}">
      <formula1>$A$922:$A$924</formula1>
    </dataValidation>
    <dataValidation type="list" allowBlank="1" showInputMessage="1" showErrorMessage="1" sqref="D729:D734" xr:uid="{00000000-0002-0000-0200-000004000000}">
      <formula1>$A$840:$A$842</formula1>
    </dataValidation>
  </dataValidations>
  <pageMargins left="0.70866141732283472" right="0.70866141732283472" top="0.74803149606299213" bottom="0.74803149606299213" header="0.31496062992125984" footer="0.31496062992125984"/>
  <pageSetup paperSize="9" scale="37" orientation="portrait" r:id="rId1"/>
  <headerFooter>
    <oddHeader>&amp;LChecklist No. 6&amp;CSNCU&amp;RVersion - NHSRC /3.0</oddHead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C000"/>
  </sheetPr>
  <dimension ref="A1:EY684"/>
  <sheetViews>
    <sheetView topLeftCell="A653" zoomScale="94" zoomScaleNormal="70" zoomScalePageLayoutView="60" workbookViewId="0">
      <selection activeCell="D669" sqref="D669"/>
    </sheetView>
  </sheetViews>
  <sheetFormatPr baseColWidth="10" defaultColWidth="9.1640625" defaultRowHeight="16"/>
  <cols>
    <col min="1" max="1" width="18.5" style="179" customWidth="1"/>
    <col min="2" max="2" width="32.1640625" style="1" customWidth="1"/>
    <col min="3" max="3" width="29.6640625" style="1" customWidth="1"/>
    <col min="4" max="4" width="8.6640625" style="435" customWidth="1"/>
    <col min="5" max="5" width="21.33203125" style="53" bestFit="1" customWidth="1"/>
    <col min="6" max="6" width="54.5" style="1" customWidth="1"/>
    <col min="7" max="7" width="29" style="1" customWidth="1"/>
    <col min="8" max="8" width="15.5" style="17" customWidth="1"/>
    <col min="9" max="9" width="6.1640625" style="17" customWidth="1"/>
    <col min="10" max="10" width="7" style="17" customWidth="1"/>
    <col min="11" max="16" width="9.1640625" style="17"/>
    <col min="17" max="16384" width="9.1640625" style="1"/>
  </cols>
  <sheetData>
    <row r="1" spans="1:19" ht="34">
      <c r="A1" s="578" t="s">
        <v>3520</v>
      </c>
      <c r="B1" s="579"/>
      <c r="C1" s="579"/>
      <c r="D1" s="580"/>
      <c r="E1" s="579"/>
      <c r="F1" s="579"/>
      <c r="G1" s="579"/>
      <c r="H1" s="581"/>
      <c r="I1" s="582"/>
    </row>
    <row r="2" spans="1:19" ht="34">
      <c r="A2" s="578" t="s">
        <v>1165</v>
      </c>
      <c r="B2" s="579"/>
      <c r="C2" s="579"/>
      <c r="D2" s="580"/>
      <c r="E2" s="579"/>
      <c r="F2" s="579"/>
      <c r="G2" s="579"/>
      <c r="H2" s="583">
        <v>3</v>
      </c>
      <c r="I2" s="584"/>
    </row>
    <row r="3" spans="1:19" s="166" customFormat="1" ht="26.25" customHeight="1">
      <c r="A3" s="589"/>
      <c r="B3" s="589"/>
      <c r="C3" s="592"/>
      <c r="D3" s="592"/>
      <c r="E3" s="592"/>
      <c r="F3" s="595"/>
      <c r="G3" s="596"/>
      <c r="H3" s="15"/>
      <c r="I3" s="15"/>
      <c r="J3" s="15"/>
      <c r="K3" s="15"/>
      <c r="L3" s="544"/>
      <c r="M3" s="544"/>
      <c r="N3" s="544"/>
      <c r="O3" s="544"/>
      <c r="P3" s="544"/>
      <c r="Q3" s="544"/>
      <c r="R3" s="544"/>
      <c r="S3" s="544"/>
    </row>
    <row r="4" spans="1:19" s="166" customFormat="1" ht="26.25" customHeight="1">
      <c r="A4" s="590"/>
      <c r="B4" s="590"/>
      <c r="C4" s="593"/>
      <c r="D4" s="593"/>
      <c r="E4" s="593"/>
      <c r="F4" s="597"/>
      <c r="G4" s="598"/>
      <c r="H4" s="15"/>
      <c r="I4" s="15"/>
      <c r="J4" s="15"/>
      <c r="K4" s="15"/>
      <c r="L4" s="544"/>
      <c r="M4" s="544"/>
      <c r="N4" s="544"/>
      <c r="O4" s="544"/>
      <c r="P4" s="544"/>
      <c r="Q4" s="544"/>
      <c r="R4" s="544"/>
      <c r="S4" s="544"/>
    </row>
    <row r="5" spans="1:19" s="166" customFormat="1" ht="26.25" customHeight="1">
      <c r="A5" s="590"/>
      <c r="B5" s="590"/>
      <c r="C5" s="593"/>
      <c r="D5" s="593"/>
      <c r="E5" s="593"/>
      <c r="F5" s="597"/>
      <c r="G5" s="598"/>
      <c r="H5" s="15"/>
      <c r="I5" s="15"/>
      <c r="J5" s="15"/>
      <c r="K5" s="15"/>
      <c r="L5" s="544"/>
      <c r="M5" s="544"/>
      <c r="N5" s="544"/>
      <c r="O5" s="544"/>
      <c r="P5" s="544"/>
      <c r="Q5" s="544"/>
      <c r="R5" s="544"/>
      <c r="S5" s="544"/>
    </row>
    <row r="6" spans="1:19" s="166" customFormat="1" ht="26.25" customHeight="1">
      <c r="A6" s="590"/>
      <c r="B6" s="590"/>
      <c r="C6" s="593"/>
      <c r="D6" s="593"/>
      <c r="E6" s="593"/>
      <c r="F6" s="597"/>
      <c r="G6" s="598"/>
      <c r="H6" s="15"/>
      <c r="I6" s="15"/>
      <c r="J6" s="15"/>
      <c r="K6" s="15"/>
      <c r="L6" s="544"/>
      <c r="M6" s="544"/>
      <c r="N6" s="544"/>
      <c r="O6" s="544"/>
      <c r="P6" s="544"/>
      <c r="Q6" s="544"/>
      <c r="R6" s="544"/>
      <c r="S6" s="544"/>
    </row>
    <row r="7" spans="1:19" s="166" customFormat="1" ht="26.25" customHeight="1">
      <c r="A7" s="590"/>
      <c r="B7" s="590"/>
      <c r="C7" s="593"/>
      <c r="D7" s="593"/>
      <c r="E7" s="593"/>
      <c r="F7" s="597"/>
      <c r="G7" s="598"/>
      <c r="H7" s="15"/>
      <c r="I7" s="15"/>
      <c r="J7" s="15"/>
      <c r="K7" s="15"/>
      <c r="L7" s="544"/>
      <c r="M7" s="544"/>
      <c r="N7" s="544"/>
      <c r="O7" s="544"/>
      <c r="P7" s="544"/>
      <c r="Q7" s="544"/>
      <c r="R7" s="544"/>
      <c r="S7" s="544"/>
    </row>
    <row r="8" spans="1:19" s="166" customFormat="1" ht="26.25" customHeight="1">
      <c r="A8" s="590"/>
      <c r="B8" s="590"/>
      <c r="C8" s="593"/>
      <c r="D8" s="593"/>
      <c r="E8" s="593"/>
      <c r="F8" s="597"/>
      <c r="G8" s="598"/>
      <c r="H8" s="15"/>
      <c r="I8" s="15"/>
      <c r="J8" s="15"/>
      <c r="K8" s="15"/>
      <c r="L8" s="544"/>
      <c r="M8" s="544"/>
      <c r="N8" s="544"/>
      <c r="O8" s="544"/>
      <c r="P8" s="544"/>
      <c r="Q8" s="544"/>
      <c r="R8" s="544"/>
      <c r="S8" s="544"/>
    </row>
    <row r="9" spans="1:19" s="166" customFormat="1" ht="26.25" customHeight="1">
      <c r="A9" s="590"/>
      <c r="B9" s="590"/>
      <c r="C9" s="593"/>
      <c r="D9" s="593"/>
      <c r="E9" s="593"/>
      <c r="F9" s="597"/>
      <c r="G9" s="598"/>
      <c r="H9" s="15"/>
      <c r="I9" s="15"/>
      <c r="J9" s="15"/>
      <c r="K9" s="15"/>
      <c r="L9" s="544"/>
      <c r="M9" s="544"/>
      <c r="N9" s="544"/>
      <c r="O9" s="544"/>
      <c r="P9" s="544"/>
      <c r="Q9" s="544"/>
      <c r="R9" s="544"/>
      <c r="S9" s="544"/>
    </row>
    <row r="10" spans="1:19" s="166" customFormat="1" ht="26.25" customHeight="1">
      <c r="A10" s="590"/>
      <c r="B10" s="590"/>
      <c r="C10" s="593"/>
      <c r="D10" s="593"/>
      <c r="E10" s="593"/>
      <c r="F10" s="597"/>
      <c r="G10" s="598"/>
      <c r="H10" s="15"/>
      <c r="I10" s="15"/>
      <c r="J10" s="15"/>
      <c r="K10" s="15"/>
      <c r="L10" s="544"/>
      <c r="M10" s="544"/>
      <c r="N10" s="544"/>
      <c r="O10" s="544"/>
      <c r="P10" s="544"/>
      <c r="Q10" s="544"/>
      <c r="R10" s="544"/>
      <c r="S10" s="544"/>
    </row>
    <row r="11" spans="1:19" s="166" customFormat="1" ht="26.25" customHeight="1">
      <c r="A11" s="590"/>
      <c r="B11" s="590"/>
      <c r="C11" s="593"/>
      <c r="D11" s="593"/>
      <c r="E11" s="593"/>
      <c r="F11" s="597"/>
      <c r="G11" s="598"/>
      <c r="H11" s="15"/>
      <c r="I11" s="15"/>
      <c r="J11" s="15"/>
      <c r="K11" s="15"/>
      <c r="L11" s="544"/>
      <c r="M11" s="544"/>
      <c r="N11" s="544"/>
      <c r="O11" s="544"/>
      <c r="P11" s="544"/>
      <c r="Q11" s="544"/>
      <c r="R11" s="544"/>
      <c r="S11" s="544"/>
    </row>
    <row r="12" spans="1:19" s="166" customFormat="1" ht="26.25" customHeight="1">
      <c r="A12" s="591"/>
      <c r="B12" s="591"/>
      <c r="C12" s="594"/>
      <c r="D12" s="594"/>
      <c r="E12" s="594"/>
      <c r="F12" s="599"/>
      <c r="G12" s="600"/>
      <c r="H12" s="15"/>
      <c r="I12" s="15"/>
      <c r="J12" s="15"/>
      <c r="K12" s="15"/>
      <c r="L12" s="544"/>
      <c r="M12" s="544"/>
      <c r="N12" s="544"/>
      <c r="O12" s="544"/>
      <c r="P12" s="544"/>
      <c r="Q12" s="544"/>
      <c r="R12" s="544"/>
      <c r="S12" s="544"/>
    </row>
    <row r="13" spans="1:19" ht="28.5" customHeight="1">
      <c r="A13" s="742" t="s">
        <v>0</v>
      </c>
      <c r="B13" s="743"/>
      <c r="C13" s="743"/>
      <c r="D13" s="744"/>
      <c r="E13" s="743"/>
      <c r="F13" s="743"/>
      <c r="G13" s="743"/>
      <c r="H13" s="745"/>
      <c r="I13" s="746"/>
    </row>
    <row r="14" spans="1:19" ht="29">
      <c r="A14" s="126" t="s">
        <v>1</v>
      </c>
      <c r="B14" s="126"/>
      <c r="C14" s="127"/>
      <c r="D14" s="456"/>
      <c r="E14" s="127"/>
      <c r="F14" s="2" t="s">
        <v>2</v>
      </c>
      <c r="G14" s="747"/>
      <c r="H14" s="748"/>
      <c r="I14" s="749"/>
    </row>
    <row r="15" spans="1:19" ht="28.5" customHeight="1">
      <c r="A15" s="570" t="s">
        <v>3</v>
      </c>
      <c r="B15" s="571"/>
      <c r="C15" s="128"/>
      <c r="D15" s="458"/>
      <c r="E15" s="128"/>
      <c r="F15" s="302" t="s">
        <v>1166</v>
      </c>
      <c r="G15" s="747"/>
      <c r="H15" s="748"/>
      <c r="I15" s="749"/>
    </row>
    <row r="16" spans="1:19" ht="28.5" customHeight="1">
      <c r="A16" s="750" t="s">
        <v>4</v>
      </c>
      <c r="B16" s="751"/>
      <c r="C16" s="129"/>
      <c r="D16" s="456"/>
      <c r="E16" s="129"/>
      <c r="F16" s="302" t="s">
        <v>5</v>
      </c>
      <c r="G16" s="747"/>
      <c r="H16" s="748"/>
      <c r="I16" s="749"/>
    </row>
    <row r="17" spans="1:9" ht="33.75" customHeight="1">
      <c r="A17" s="752" t="s">
        <v>1167</v>
      </c>
      <c r="B17" s="753"/>
      <c r="C17" s="753"/>
      <c r="D17" s="753"/>
      <c r="E17" s="753"/>
      <c r="F17" s="753"/>
      <c r="G17" s="753"/>
      <c r="H17" s="753"/>
      <c r="I17" s="753"/>
    </row>
    <row r="18" spans="1:9" ht="33.5" customHeight="1">
      <c r="A18" s="754" t="s">
        <v>7</v>
      </c>
      <c r="B18" s="755"/>
      <c r="C18" s="756"/>
      <c r="D18" s="757" t="s">
        <v>3488</v>
      </c>
      <c r="E18" s="758"/>
      <c r="F18" s="758"/>
      <c r="G18" s="758"/>
      <c r="H18" s="759"/>
      <c r="I18" s="760"/>
    </row>
    <row r="19" spans="1:9" ht="33.5" customHeight="1">
      <c r="A19" s="130" t="s">
        <v>8</v>
      </c>
      <c r="B19" s="131" t="s">
        <v>9</v>
      </c>
      <c r="C19" s="132">
        <f>PW_Final!D665</f>
        <v>1</v>
      </c>
      <c r="D19" s="613">
        <f>D673</f>
        <v>1</v>
      </c>
      <c r="E19" s="761"/>
      <c r="F19" s="761"/>
      <c r="G19" s="761"/>
      <c r="H19" s="762"/>
      <c r="I19" s="763"/>
    </row>
    <row r="20" spans="1:9" ht="33.5" customHeight="1">
      <c r="A20" s="130" t="s">
        <v>10</v>
      </c>
      <c r="B20" s="131" t="s">
        <v>11</v>
      </c>
      <c r="C20" s="132">
        <f>PW_Final!D666</f>
        <v>1</v>
      </c>
      <c r="D20" s="764"/>
      <c r="E20" s="765"/>
      <c r="F20" s="765"/>
      <c r="G20" s="765"/>
      <c r="H20" s="766"/>
      <c r="I20" s="767"/>
    </row>
    <row r="21" spans="1:9" ht="33.5" customHeight="1">
      <c r="A21" s="130" t="s">
        <v>12</v>
      </c>
      <c r="B21" s="131" t="s">
        <v>13</v>
      </c>
      <c r="C21" s="132">
        <f>PW_Final!D667</f>
        <v>1</v>
      </c>
      <c r="D21" s="764"/>
      <c r="E21" s="765"/>
      <c r="F21" s="765"/>
      <c r="G21" s="765"/>
      <c r="H21" s="766"/>
      <c r="I21" s="767"/>
    </row>
    <row r="22" spans="1:9" ht="33.5" customHeight="1">
      <c r="A22" s="130" t="s">
        <v>14</v>
      </c>
      <c r="B22" s="131" t="s">
        <v>15</v>
      </c>
      <c r="C22" s="132">
        <f>PW_Final!D668</f>
        <v>1</v>
      </c>
      <c r="D22" s="764"/>
      <c r="E22" s="765"/>
      <c r="F22" s="765"/>
      <c r="G22" s="765"/>
      <c r="H22" s="766"/>
      <c r="I22" s="767"/>
    </row>
    <row r="23" spans="1:9" ht="33.5" customHeight="1">
      <c r="A23" s="130" t="s">
        <v>16</v>
      </c>
      <c r="B23" s="131" t="s">
        <v>17</v>
      </c>
      <c r="C23" s="132">
        <f>PW_Final!D669</f>
        <v>1</v>
      </c>
      <c r="D23" s="764"/>
      <c r="E23" s="765"/>
      <c r="F23" s="765"/>
      <c r="G23" s="765"/>
      <c r="H23" s="766"/>
      <c r="I23" s="767"/>
    </row>
    <row r="24" spans="1:9" ht="33.5" customHeight="1">
      <c r="A24" s="130" t="s">
        <v>18</v>
      </c>
      <c r="B24" s="131" t="s">
        <v>19</v>
      </c>
      <c r="C24" s="132">
        <f>PW_Final!D670</f>
        <v>1</v>
      </c>
      <c r="D24" s="764"/>
      <c r="E24" s="765"/>
      <c r="F24" s="765"/>
      <c r="G24" s="765"/>
      <c r="H24" s="766"/>
      <c r="I24" s="767"/>
    </row>
    <row r="25" spans="1:9" ht="33.5" customHeight="1">
      <c r="A25" s="130" t="s">
        <v>20</v>
      </c>
      <c r="B25" s="131" t="s">
        <v>21</v>
      </c>
      <c r="C25" s="132">
        <f>PW_Final!D671</f>
        <v>1</v>
      </c>
      <c r="D25" s="764"/>
      <c r="E25" s="765"/>
      <c r="F25" s="765"/>
      <c r="G25" s="765"/>
      <c r="H25" s="766"/>
      <c r="I25" s="767"/>
    </row>
    <row r="26" spans="1:9" ht="33.5" customHeight="1">
      <c r="A26" s="130" t="s">
        <v>22</v>
      </c>
      <c r="B26" s="131" t="s">
        <v>23</v>
      </c>
      <c r="C26" s="132">
        <f>PW_Final!D673</f>
        <v>1</v>
      </c>
      <c r="D26" s="768"/>
      <c r="E26" s="769"/>
      <c r="F26" s="769"/>
      <c r="G26" s="769"/>
      <c r="H26" s="770"/>
      <c r="I26" s="771"/>
    </row>
    <row r="27" spans="1:9" ht="33.5" customHeight="1">
      <c r="A27" s="133"/>
      <c r="B27" s="134"/>
      <c r="C27" s="134"/>
      <c r="D27" s="457"/>
      <c r="E27" s="134"/>
      <c r="F27" s="134"/>
      <c r="G27" s="134"/>
      <c r="H27" s="365"/>
      <c r="I27" s="366"/>
    </row>
    <row r="28" spans="1:9" ht="33.5" customHeight="1">
      <c r="A28" s="6"/>
      <c r="B28" s="630" t="s">
        <v>24</v>
      </c>
      <c r="C28" s="631"/>
      <c r="D28" s="632"/>
      <c r="E28" s="631"/>
      <c r="F28" s="631"/>
      <c r="G28" s="631"/>
      <c r="H28" s="634"/>
      <c r="I28" s="635"/>
    </row>
    <row r="29" spans="1:9" ht="33.5" customHeight="1">
      <c r="A29" s="7">
        <v>1</v>
      </c>
      <c r="B29" s="625"/>
      <c r="C29" s="626"/>
      <c r="D29" s="627"/>
      <c r="E29" s="626"/>
      <c r="F29" s="626"/>
      <c r="G29" s="626"/>
      <c r="H29" s="628"/>
      <c r="I29" s="629"/>
    </row>
    <row r="30" spans="1:9" ht="33.5" customHeight="1">
      <c r="A30" s="7">
        <v>2</v>
      </c>
      <c r="B30" s="625"/>
      <c r="C30" s="626"/>
      <c r="D30" s="627"/>
      <c r="E30" s="626"/>
      <c r="F30" s="626"/>
      <c r="G30" s="626"/>
      <c r="H30" s="628"/>
      <c r="I30" s="629"/>
    </row>
    <row r="31" spans="1:9" ht="33.5" customHeight="1">
      <c r="A31" s="7">
        <v>3</v>
      </c>
      <c r="B31" s="625"/>
      <c r="C31" s="626"/>
      <c r="D31" s="627"/>
      <c r="E31" s="626"/>
      <c r="F31" s="626"/>
      <c r="G31" s="626"/>
      <c r="H31" s="628"/>
      <c r="I31" s="629"/>
    </row>
    <row r="32" spans="1:9" ht="33.5" customHeight="1">
      <c r="A32" s="7">
        <v>4</v>
      </c>
      <c r="B32" s="625"/>
      <c r="C32" s="626"/>
      <c r="D32" s="627"/>
      <c r="E32" s="626"/>
      <c r="F32" s="626"/>
      <c r="G32" s="626"/>
      <c r="H32" s="628"/>
      <c r="I32" s="629"/>
    </row>
    <row r="33" spans="1:9" ht="33.5" customHeight="1">
      <c r="A33" s="7">
        <v>5</v>
      </c>
      <c r="B33" s="625"/>
      <c r="C33" s="626"/>
      <c r="D33" s="627"/>
      <c r="E33" s="626"/>
      <c r="F33" s="626"/>
      <c r="G33" s="626"/>
      <c r="H33" s="628"/>
      <c r="I33" s="629"/>
    </row>
    <row r="34" spans="1:9" ht="33.5" customHeight="1">
      <c r="A34" s="6"/>
      <c r="B34" s="630" t="s">
        <v>25</v>
      </c>
      <c r="C34" s="631"/>
      <c r="D34" s="632"/>
      <c r="E34" s="631"/>
      <c r="F34" s="631"/>
      <c r="G34" s="631"/>
      <c r="H34" s="634"/>
      <c r="I34" s="635"/>
    </row>
    <row r="35" spans="1:9" ht="33.5" customHeight="1">
      <c r="A35" s="7">
        <v>1</v>
      </c>
      <c r="B35" s="625"/>
      <c r="C35" s="626"/>
      <c r="D35" s="627"/>
      <c r="E35" s="626"/>
      <c r="F35" s="626"/>
      <c r="G35" s="626"/>
      <c r="H35" s="628"/>
      <c r="I35" s="629"/>
    </row>
    <row r="36" spans="1:9" ht="33.5" customHeight="1">
      <c r="A36" s="7">
        <v>2</v>
      </c>
      <c r="B36" s="625"/>
      <c r="C36" s="626"/>
      <c r="D36" s="627"/>
      <c r="E36" s="626"/>
      <c r="F36" s="626"/>
      <c r="G36" s="626"/>
      <c r="H36" s="628"/>
      <c r="I36" s="629"/>
    </row>
    <row r="37" spans="1:9" ht="33.5" customHeight="1">
      <c r="A37" s="7">
        <v>3</v>
      </c>
      <c r="B37" s="625"/>
      <c r="C37" s="626"/>
      <c r="D37" s="627"/>
      <c r="E37" s="626"/>
      <c r="F37" s="626"/>
      <c r="G37" s="626"/>
      <c r="H37" s="628"/>
      <c r="I37" s="629"/>
    </row>
    <row r="38" spans="1:9" ht="33.5" customHeight="1">
      <c r="A38" s="7">
        <v>4</v>
      </c>
      <c r="B38" s="625"/>
      <c r="C38" s="626"/>
      <c r="D38" s="627"/>
      <c r="E38" s="626"/>
      <c r="F38" s="626"/>
      <c r="G38" s="626"/>
      <c r="H38" s="628"/>
      <c r="I38" s="629"/>
    </row>
    <row r="39" spans="1:9" ht="33.5" customHeight="1">
      <c r="A39" s="7">
        <v>5</v>
      </c>
      <c r="B39" s="625"/>
      <c r="C39" s="626"/>
      <c r="D39" s="627"/>
      <c r="E39" s="626"/>
      <c r="F39" s="626"/>
      <c r="G39" s="626"/>
      <c r="H39" s="628"/>
      <c r="I39" s="629"/>
    </row>
    <row r="40" spans="1:9" ht="33.5" customHeight="1">
      <c r="A40" s="6"/>
      <c r="B40" s="630" t="s">
        <v>2908</v>
      </c>
      <c r="C40" s="631"/>
      <c r="D40" s="632"/>
      <c r="E40" s="631"/>
      <c r="F40" s="631"/>
      <c r="G40" s="631"/>
      <c r="H40" s="634"/>
      <c r="I40" s="635"/>
    </row>
    <row r="41" spans="1:9" ht="33.5" customHeight="1">
      <c r="A41" s="7">
        <v>1</v>
      </c>
      <c r="B41" s="625"/>
      <c r="C41" s="626"/>
      <c r="D41" s="627"/>
      <c r="E41" s="626"/>
      <c r="F41" s="626"/>
      <c r="G41" s="626"/>
      <c r="H41" s="628"/>
      <c r="I41" s="629"/>
    </row>
    <row r="42" spans="1:9" ht="33.5" customHeight="1">
      <c r="A42" s="7">
        <v>2</v>
      </c>
      <c r="B42" s="625"/>
      <c r="C42" s="626"/>
      <c r="D42" s="627"/>
      <c r="E42" s="626"/>
      <c r="F42" s="626"/>
      <c r="G42" s="626"/>
      <c r="H42" s="628"/>
      <c r="I42" s="629"/>
    </row>
    <row r="43" spans="1:9" ht="33.5" customHeight="1">
      <c r="A43" s="7">
        <v>3</v>
      </c>
      <c r="B43" s="625"/>
      <c r="C43" s="626"/>
      <c r="D43" s="627"/>
      <c r="E43" s="626"/>
      <c r="F43" s="626"/>
      <c r="G43" s="626"/>
      <c r="H43" s="628"/>
      <c r="I43" s="629"/>
    </row>
    <row r="44" spans="1:9" ht="33.5" customHeight="1">
      <c r="A44" s="7">
        <v>4</v>
      </c>
      <c r="B44" s="625"/>
      <c r="C44" s="626"/>
      <c r="D44" s="627"/>
      <c r="E44" s="626"/>
      <c r="F44" s="626"/>
      <c r="G44" s="626"/>
      <c r="H44" s="628"/>
      <c r="I44" s="629"/>
    </row>
    <row r="45" spans="1:9" ht="33.5" customHeight="1">
      <c r="A45" s="7">
        <v>5</v>
      </c>
      <c r="B45" s="625"/>
      <c r="C45" s="626"/>
      <c r="D45" s="627"/>
      <c r="E45" s="626"/>
      <c r="F45" s="626"/>
      <c r="G45" s="626"/>
      <c r="H45" s="628"/>
      <c r="I45" s="629"/>
    </row>
    <row r="46" spans="1:9" ht="33.5" customHeight="1">
      <c r="A46" s="6"/>
      <c r="B46" s="641" t="s">
        <v>26</v>
      </c>
      <c r="C46" s="642"/>
      <c r="D46" s="627"/>
      <c r="E46" s="642"/>
      <c r="F46" s="642"/>
      <c r="G46" s="642"/>
      <c r="H46" s="643"/>
      <c r="I46" s="644"/>
    </row>
    <row r="47" spans="1:9" ht="33.5" customHeight="1">
      <c r="A47" s="6"/>
      <c r="B47" s="641" t="s">
        <v>27</v>
      </c>
      <c r="C47" s="642"/>
      <c r="D47" s="627"/>
      <c r="E47" s="642"/>
      <c r="F47" s="642"/>
      <c r="G47" s="642"/>
      <c r="H47" s="643"/>
      <c r="I47" s="644"/>
    </row>
    <row r="48" spans="1:9" ht="26">
      <c r="A48" s="774" t="s">
        <v>1168</v>
      </c>
      <c r="B48" s="775"/>
      <c r="C48" s="775"/>
      <c r="D48" s="775"/>
      <c r="E48" s="775"/>
      <c r="F48" s="775"/>
      <c r="G48" s="776"/>
    </row>
    <row r="49" spans="1:16" ht="33" customHeight="1">
      <c r="A49" s="135" t="s">
        <v>28</v>
      </c>
      <c r="B49" s="136" t="s">
        <v>29</v>
      </c>
      <c r="C49" s="137" t="s">
        <v>30</v>
      </c>
      <c r="D49" s="418" t="s">
        <v>1169</v>
      </c>
      <c r="E49" s="139" t="s">
        <v>1170</v>
      </c>
      <c r="F49" s="137" t="s">
        <v>1171</v>
      </c>
      <c r="G49" s="137" t="s">
        <v>1172</v>
      </c>
    </row>
    <row r="50" spans="1:16" ht="26.25" customHeight="1">
      <c r="A50" s="140"/>
      <c r="B50" s="661" t="s">
        <v>37</v>
      </c>
      <c r="C50" s="661"/>
      <c r="D50" s="662"/>
      <c r="E50" s="661"/>
      <c r="F50" s="661"/>
      <c r="G50" s="661"/>
      <c r="H50" s="17">
        <f>H51+H72+H83+H88+H101+H110</f>
        <v>50</v>
      </c>
      <c r="I50" s="17">
        <f>I51+I72+I83+I88+I101+I110</f>
        <v>50</v>
      </c>
    </row>
    <row r="51" spans="1:16" ht="40.25" customHeight="1">
      <c r="A51" s="141" t="s">
        <v>38</v>
      </c>
      <c r="B51" s="648" t="s">
        <v>1173</v>
      </c>
      <c r="C51" s="664"/>
      <c r="D51" s="664"/>
      <c r="E51" s="664"/>
      <c r="F51" s="664"/>
      <c r="G51" s="666"/>
      <c r="H51" s="17">
        <f>SUM(D52:D71)</f>
        <v>12</v>
      </c>
      <c r="I51" s="17">
        <f>COUNT(D52:D71)*2</f>
        <v>12</v>
      </c>
    </row>
    <row r="52" spans="1:16" ht="31.5" hidden="1" customHeight="1">
      <c r="A52" s="36" t="s">
        <v>40</v>
      </c>
      <c r="B52" s="37" t="s">
        <v>41</v>
      </c>
      <c r="C52" s="34"/>
      <c r="D52" s="34"/>
      <c r="E52" s="35"/>
      <c r="F52" s="34"/>
      <c r="G52" s="34"/>
      <c r="H52" s="124"/>
      <c r="I52" s="124"/>
      <c r="J52" s="124"/>
      <c r="K52" s="124"/>
      <c r="L52" s="124"/>
      <c r="M52" s="124"/>
      <c r="N52" s="124"/>
      <c r="O52" s="1"/>
      <c r="P52" s="1"/>
    </row>
    <row r="53" spans="1:16" ht="31.5" hidden="1" customHeight="1">
      <c r="A53" s="36" t="s">
        <v>43</v>
      </c>
      <c r="B53" s="37" t="s">
        <v>44</v>
      </c>
      <c r="C53" s="34"/>
      <c r="D53" s="34"/>
      <c r="E53" s="35"/>
      <c r="F53" s="34"/>
      <c r="G53" s="34"/>
      <c r="H53" s="124"/>
      <c r="I53" s="124"/>
      <c r="J53" s="124"/>
      <c r="K53" s="124"/>
      <c r="L53" s="124"/>
      <c r="M53" s="124"/>
      <c r="N53" s="124"/>
      <c r="O53" s="1"/>
      <c r="P53" s="1"/>
    </row>
    <row r="54" spans="1:16" ht="31.5" hidden="1" customHeight="1">
      <c r="A54" s="36" t="s">
        <v>45</v>
      </c>
      <c r="B54" s="37" t="s">
        <v>46</v>
      </c>
      <c r="C54" s="34"/>
      <c r="D54" s="34"/>
      <c r="E54" s="35"/>
      <c r="F54" s="34"/>
      <c r="G54" s="34"/>
      <c r="H54" s="124"/>
      <c r="I54" s="124"/>
      <c r="J54" s="124"/>
      <c r="K54" s="124"/>
      <c r="L54" s="124"/>
      <c r="M54" s="124"/>
      <c r="N54" s="124"/>
      <c r="O54" s="1"/>
      <c r="P54" s="1"/>
    </row>
    <row r="55" spans="1:16" ht="135.75" customHeight="1">
      <c r="A55" s="19" t="s">
        <v>47</v>
      </c>
      <c r="B55" s="37" t="s">
        <v>48</v>
      </c>
      <c r="C55" s="24" t="s">
        <v>1174</v>
      </c>
      <c r="D55" s="421">
        <v>2</v>
      </c>
      <c r="E55" s="35" t="s">
        <v>121</v>
      </c>
      <c r="F55" s="85" t="s">
        <v>3459</v>
      </c>
      <c r="G55" s="22"/>
    </row>
    <row r="56" spans="1:16" ht="112">
      <c r="A56" s="19"/>
      <c r="B56" s="37"/>
      <c r="C56" s="24" t="s">
        <v>1176</v>
      </c>
      <c r="D56" s="421">
        <v>2</v>
      </c>
      <c r="E56" s="35" t="s">
        <v>121</v>
      </c>
      <c r="F56" s="24" t="s">
        <v>2690</v>
      </c>
      <c r="G56" s="22"/>
    </row>
    <row r="57" spans="1:16" ht="48">
      <c r="A57" s="19"/>
      <c r="B57" s="37"/>
      <c r="C57" s="24" t="s">
        <v>2499</v>
      </c>
      <c r="D57" s="421">
        <v>2</v>
      </c>
      <c r="E57" s="35" t="s">
        <v>121</v>
      </c>
      <c r="F57" s="26" t="s">
        <v>2691</v>
      </c>
      <c r="G57" s="22"/>
    </row>
    <row r="58" spans="1:16" ht="31.5" hidden="1" customHeight="1">
      <c r="A58" s="36" t="s">
        <v>50</v>
      </c>
      <c r="B58" s="37" t="s">
        <v>51</v>
      </c>
      <c r="C58" s="34"/>
      <c r="D58" s="34"/>
      <c r="E58" s="35"/>
      <c r="F58" s="34"/>
      <c r="G58" s="34"/>
      <c r="H58" s="124"/>
      <c r="I58" s="124"/>
      <c r="J58" s="124"/>
      <c r="K58" s="124"/>
      <c r="L58" s="124"/>
      <c r="M58" s="124"/>
      <c r="N58" s="124"/>
      <c r="O58" s="1"/>
      <c r="P58" s="1"/>
    </row>
    <row r="59" spans="1:16" ht="15.75" hidden="1" customHeight="1">
      <c r="A59" s="36" t="s">
        <v>53</v>
      </c>
      <c r="B59" s="37" t="s">
        <v>54</v>
      </c>
      <c r="C59" s="34"/>
      <c r="D59" s="34"/>
      <c r="E59" s="35"/>
      <c r="F59" s="34"/>
      <c r="G59" s="34"/>
      <c r="H59" s="124"/>
      <c r="I59" s="124"/>
      <c r="J59" s="124"/>
      <c r="K59" s="124"/>
      <c r="L59" s="124"/>
      <c r="M59" s="124"/>
      <c r="N59" s="124"/>
      <c r="O59" s="1"/>
      <c r="P59" s="1"/>
    </row>
    <row r="60" spans="1:16" ht="31.5" hidden="1" customHeight="1">
      <c r="A60" s="36" t="s">
        <v>56</v>
      </c>
      <c r="B60" s="37" t="s">
        <v>57</v>
      </c>
      <c r="C60" s="34"/>
      <c r="D60" s="34"/>
      <c r="E60" s="35"/>
      <c r="F60" s="34"/>
      <c r="G60" s="34"/>
      <c r="H60" s="124"/>
      <c r="I60" s="124"/>
      <c r="J60" s="124"/>
      <c r="K60" s="124"/>
      <c r="L60" s="124"/>
      <c r="M60" s="124"/>
      <c r="N60" s="124"/>
      <c r="O60" s="1"/>
      <c r="P60" s="1"/>
    </row>
    <row r="61" spans="1:16" ht="31.5" hidden="1" customHeight="1">
      <c r="A61" s="36" t="s">
        <v>60</v>
      </c>
      <c r="B61" s="37" t="s">
        <v>61</v>
      </c>
      <c r="C61" s="34"/>
      <c r="D61" s="34"/>
      <c r="E61" s="35"/>
      <c r="F61" s="34"/>
      <c r="G61" s="34"/>
      <c r="H61" s="124"/>
      <c r="I61" s="124"/>
      <c r="J61" s="124"/>
      <c r="K61" s="124"/>
      <c r="L61" s="124"/>
      <c r="M61" s="124"/>
      <c r="N61" s="124"/>
      <c r="O61" s="1"/>
      <c r="P61" s="1"/>
    </row>
    <row r="62" spans="1:16" ht="31.5" hidden="1" customHeight="1">
      <c r="A62" s="36" t="s">
        <v>63</v>
      </c>
      <c r="B62" s="37" t="s">
        <v>64</v>
      </c>
      <c r="C62" s="34"/>
      <c r="D62" s="34"/>
      <c r="E62" s="35"/>
      <c r="F62" s="34"/>
      <c r="G62" s="34"/>
      <c r="H62" s="124"/>
      <c r="I62" s="124"/>
      <c r="J62" s="124"/>
      <c r="K62" s="124"/>
      <c r="L62" s="124"/>
      <c r="M62" s="124"/>
      <c r="N62" s="124"/>
      <c r="O62" s="1"/>
      <c r="P62" s="1"/>
    </row>
    <row r="63" spans="1:16" ht="31.5" hidden="1" customHeight="1">
      <c r="A63" s="36" t="s">
        <v>65</v>
      </c>
      <c r="B63" s="37" t="s">
        <v>66</v>
      </c>
      <c r="C63" s="34"/>
      <c r="D63" s="34"/>
      <c r="E63" s="35"/>
      <c r="F63" s="34"/>
      <c r="G63" s="34"/>
      <c r="H63" s="124"/>
      <c r="I63" s="124"/>
      <c r="J63" s="124"/>
      <c r="K63" s="124"/>
      <c r="L63" s="124"/>
      <c r="M63" s="124"/>
      <c r="N63" s="124"/>
      <c r="O63" s="1"/>
      <c r="P63" s="1"/>
    </row>
    <row r="64" spans="1:16" ht="15.75" hidden="1" customHeight="1">
      <c r="A64" s="36" t="s">
        <v>69</v>
      </c>
      <c r="B64" s="37" t="s">
        <v>70</v>
      </c>
      <c r="C64" s="34"/>
      <c r="D64" s="34"/>
      <c r="E64" s="35"/>
      <c r="F64" s="34"/>
      <c r="G64" s="34"/>
      <c r="H64" s="124"/>
      <c r="I64" s="124"/>
      <c r="J64" s="124"/>
      <c r="K64" s="124"/>
      <c r="L64" s="124"/>
      <c r="M64" s="124"/>
      <c r="N64" s="124"/>
      <c r="O64" s="1"/>
      <c r="P64" s="1"/>
    </row>
    <row r="65" spans="1:16" ht="31.5" hidden="1" customHeight="1">
      <c r="A65" s="36" t="s">
        <v>72</v>
      </c>
      <c r="B65" s="37" t="s">
        <v>73</v>
      </c>
      <c r="C65" s="34"/>
      <c r="D65" s="34"/>
      <c r="E65" s="35"/>
      <c r="F65" s="34"/>
      <c r="G65" s="34"/>
      <c r="H65" s="124"/>
      <c r="I65" s="124"/>
      <c r="J65" s="124"/>
      <c r="K65" s="124"/>
      <c r="L65" s="124"/>
      <c r="M65" s="124"/>
      <c r="N65" s="124"/>
      <c r="O65" s="1"/>
      <c r="P65" s="1"/>
    </row>
    <row r="66" spans="1:16" ht="31.5" hidden="1" customHeight="1">
      <c r="A66" s="36" t="s">
        <v>75</v>
      </c>
      <c r="B66" s="37" t="s">
        <v>76</v>
      </c>
      <c r="C66" s="34"/>
      <c r="D66" s="34"/>
      <c r="E66" s="35"/>
      <c r="F66" s="34"/>
      <c r="G66" s="34"/>
      <c r="H66" s="124"/>
      <c r="I66" s="124"/>
      <c r="J66" s="124"/>
      <c r="K66" s="124"/>
      <c r="L66" s="124"/>
      <c r="M66" s="124"/>
      <c r="N66" s="124"/>
      <c r="O66" s="1"/>
      <c r="P66" s="1"/>
    </row>
    <row r="67" spans="1:16" ht="31.5" customHeight="1">
      <c r="A67" s="19" t="s">
        <v>79</v>
      </c>
      <c r="B67" s="37" t="s">
        <v>80</v>
      </c>
      <c r="C67" s="24" t="s">
        <v>2506</v>
      </c>
      <c r="D67" s="421">
        <v>2</v>
      </c>
      <c r="E67" s="35" t="s">
        <v>666</v>
      </c>
      <c r="F67" s="34"/>
      <c r="G67" s="22"/>
    </row>
    <row r="68" spans="1:16" ht="30" hidden="1" customHeight="1">
      <c r="A68" s="36" t="s">
        <v>82</v>
      </c>
      <c r="B68" s="37" t="s">
        <v>83</v>
      </c>
      <c r="C68" s="34"/>
      <c r="D68" s="34"/>
      <c r="E68" s="35"/>
      <c r="F68" s="34"/>
      <c r="G68" s="34"/>
      <c r="H68" s="124"/>
      <c r="I68" s="124"/>
      <c r="J68" s="124"/>
      <c r="K68" s="124"/>
      <c r="L68" s="124"/>
      <c r="M68" s="124"/>
      <c r="N68" s="124"/>
      <c r="O68" s="1"/>
      <c r="P68" s="1"/>
    </row>
    <row r="69" spans="1:16" ht="31.5" hidden="1" customHeight="1">
      <c r="A69" s="36" t="s">
        <v>84</v>
      </c>
      <c r="B69" s="37" t="s">
        <v>85</v>
      </c>
      <c r="C69" s="34"/>
      <c r="D69" s="34"/>
      <c r="E69" s="35"/>
      <c r="F69" s="34"/>
      <c r="G69" s="34"/>
      <c r="H69" s="124"/>
      <c r="I69" s="124"/>
      <c r="J69" s="124"/>
      <c r="K69" s="124"/>
      <c r="L69" s="124"/>
      <c r="M69" s="124"/>
      <c r="N69" s="124"/>
      <c r="O69" s="1"/>
      <c r="P69" s="1"/>
    </row>
    <row r="70" spans="1:16" ht="128">
      <c r="A70" s="19" t="s">
        <v>86</v>
      </c>
      <c r="B70" s="37" t="s">
        <v>87</v>
      </c>
      <c r="C70" s="38" t="s">
        <v>1175</v>
      </c>
      <c r="D70" s="421">
        <v>2</v>
      </c>
      <c r="E70" s="35" t="s">
        <v>121</v>
      </c>
      <c r="F70" s="388" t="s">
        <v>3203</v>
      </c>
      <c r="G70" s="489"/>
      <c r="H70" s="367"/>
    </row>
    <row r="71" spans="1:16" ht="31.5" customHeight="1">
      <c r="A71" s="19" t="s">
        <v>88</v>
      </c>
      <c r="B71" s="37" t="s">
        <v>89</v>
      </c>
      <c r="C71" s="24" t="s">
        <v>2507</v>
      </c>
      <c r="D71" s="421">
        <v>2</v>
      </c>
      <c r="E71" s="313" t="s">
        <v>122</v>
      </c>
      <c r="F71" s="313"/>
      <c r="G71" s="22"/>
    </row>
    <row r="72" spans="1:16" ht="40.25" customHeight="1">
      <c r="A72" s="141" t="s">
        <v>90</v>
      </c>
      <c r="B72" s="648" t="s">
        <v>1177</v>
      </c>
      <c r="C72" s="664"/>
      <c r="D72" s="664"/>
      <c r="E72" s="664"/>
      <c r="F72" s="664"/>
      <c r="G72" s="666"/>
      <c r="H72" s="17">
        <f>SUM(D73:D82)</f>
        <v>12</v>
      </c>
      <c r="I72" s="17">
        <f>COUNT(D73:D82)*2</f>
        <v>12</v>
      </c>
    </row>
    <row r="73" spans="1:16" ht="31.5" hidden="1" customHeight="1">
      <c r="A73" s="36" t="s">
        <v>92</v>
      </c>
      <c r="B73" s="37" t="s">
        <v>93</v>
      </c>
      <c r="C73" s="34"/>
      <c r="D73" s="34"/>
      <c r="E73" s="35"/>
      <c r="F73" s="34"/>
      <c r="G73" s="34"/>
      <c r="H73" s="124"/>
      <c r="I73" s="124"/>
      <c r="J73" s="124"/>
      <c r="K73" s="124"/>
      <c r="L73" s="124"/>
      <c r="M73" s="124"/>
      <c r="N73" s="124"/>
      <c r="O73" s="1"/>
      <c r="P73" s="1"/>
    </row>
    <row r="74" spans="1:16" ht="31.5" hidden="1" customHeight="1">
      <c r="A74" s="36" t="s">
        <v>94</v>
      </c>
      <c r="B74" s="37" t="s">
        <v>95</v>
      </c>
      <c r="C74" s="34"/>
      <c r="D74" s="34"/>
      <c r="E74" s="35"/>
      <c r="F74" s="34"/>
      <c r="G74" s="34"/>
      <c r="H74" s="124"/>
      <c r="I74" s="124"/>
      <c r="J74" s="124"/>
      <c r="K74" s="124"/>
      <c r="L74" s="124"/>
      <c r="M74" s="124"/>
      <c r="N74" s="124"/>
      <c r="O74" s="1"/>
      <c r="P74" s="1"/>
    </row>
    <row r="75" spans="1:16" ht="31.5" hidden="1" customHeight="1">
      <c r="A75" s="36" t="s">
        <v>96</v>
      </c>
      <c r="B75" s="37" t="s">
        <v>97</v>
      </c>
      <c r="C75" s="34"/>
      <c r="D75" s="34"/>
      <c r="E75" s="35"/>
      <c r="F75" s="34"/>
      <c r="G75" s="34"/>
      <c r="H75" s="124"/>
      <c r="I75" s="124"/>
      <c r="J75" s="124"/>
      <c r="K75" s="124"/>
      <c r="L75" s="124"/>
      <c r="M75" s="124"/>
      <c r="N75" s="124"/>
      <c r="O75" s="1"/>
      <c r="P75" s="1"/>
    </row>
    <row r="76" spans="1:16" ht="34">
      <c r="A76" s="19" t="s">
        <v>99</v>
      </c>
      <c r="B76" s="37" t="s">
        <v>100</v>
      </c>
      <c r="C76" s="24" t="s">
        <v>1178</v>
      </c>
      <c r="D76" s="421">
        <v>2</v>
      </c>
      <c r="E76" s="35" t="s">
        <v>122</v>
      </c>
      <c r="F76" s="24" t="s">
        <v>1179</v>
      </c>
      <c r="G76" s="22"/>
    </row>
    <row r="77" spans="1:16" ht="32">
      <c r="A77" s="19"/>
      <c r="B77" s="37"/>
      <c r="C77" s="24" t="s">
        <v>2502</v>
      </c>
      <c r="D77" s="421">
        <v>2</v>
      </c>
      <c r="E77" s="35" t="s">
        <v>122</v>
      </c>
      <c r="F77" s="34" t="s">
        <v>2503</v>
      </c>
      <c r="G77" s="22"/>
    </row>
    <row r="78" spans="1:16" ht="68.25" customHeight="1">
      <c r="A78" s="19"/>
      <c r="B78" s="37"/>
      <c r="C78" s="24" t="s">
        <v>1180</v>
      </c>
      <c r="D78" s="421">
        <v>2</v>
      </c>
      <c r="E78" s="35" t="s">
        <v>122</v>
      </c>
      <c r="F78" s="24" t="s">
        <v>3204</v>
      </c>
      <c r="G78" s="295"/>
    </row>
    <row r="79" spans="1:16" ht="30.75" customHeight="1">
      <c r="A79" s="19"/>
      <c r="B79" s="37"/>
      <c r="C79" s="24" t="s">
        <v>1181</v>
      </c>
      <c r="D79" s="421">
        <v>2</v>
      </c>
      <c r="E79" s="35" t="s">
        <v>122</v>
      </c>
      <c r="F79" s="24" t="s">
        <v>1182</v>
      </c>
      <c r="G79" s="22"/>
    </row>
    <row r="80" spans="1:16" ht="52.5" customHeight="1">
      <c r="A80" s="19"/>
      <c r="B80" s="37"/>
      <c r="C80" s="24" t="s">
        <v>2501</v>
      </c>
      <c r="D80" s="421">
        <v>2</v>
      </c>
      <c r="E80" s="35" t="s">
        <v>122</v>
      </c>
      <c r="F80" s="24" t="s">
        <v>2500</v>
      </c>
      <c r="G80" s="22"/>
    </row>
    <row r="81" spans="1:16" ht="32">
      <c r="A81" s="19"/>
      <c r="B81" s="37"/>
      <c r="C81" s="24" t="s">
        <v>1183</v>
      </c>
      <c r="D81" s="421">
        <v>2</v>
      </c>
      <c r="E81" s="35" t="s">
        <v>122</v>
      </c>
      <c r="F81" s="24" t="s">
        <v>3205</v>
      </c>
      <c r="G81" s="22"/>
    </row>
    <row r="82" spans="1:16" ht="31.5" hidden="1" customHeight="1">
      <c r="A82" s="36" t="s">
        <v>101</v>
      </c>
      <c r="B82" s="37" t="s">
        <v>102</v>
      </c>
      <c r="C82" s="34"/>
      <c r="D82" s="34"/>
      <c r="E82" s="35"/>
      <c r="F82" s="34"/>
      <c r="G82" s="34"/>
      <c r="H82" s="124"/>
      <c r="I82" s="124"/>
      <c r="J82" s="124"/>
      <c r="K82" s="124"/>
      <c r="L82" s="124"/>
      <c r="M82" s="124"/>
      <c r="N82" s="124"/>
      <c r="O82" s="1"/>
      <c r="P82" s="1"/>
    </row>
    <row r="83" spans="1:16" ht="40.25" customHeight="1">
      <c r="A83" s="221" t="s">
        <v>103</v>
      </c>
      <c r="B83" s="648" t="s">
        <v>1184</v>
      </c>
      <c r="C83" s="664"/>
      <c r="D83" s="664"/>
      <c r="E83" s="664"/>
      <c r="F83" s="664"/>
      <c r="G83" s="666"/>
      <c r="H83" s="17">
        <f>SUM(D84:D87)</f>
        <v>8</v>
      </c>
      <c r="I83" s="17">
        <f>COUNT(D84:D87)*2</f>
        <v>8</v>
      </c>
    </row>
    <row r="84" spans="1:16" ht="80">
      <c r="A84" s="19" t="s">
        <v>105</v>
      </c>
      <c r="B84" s="37" t="s">
        <v>106</v>
      </c>
      <c r="C84" s="35" t="s">
        <v>2504</v>
      </c>
      <c r="D84" s="421">
        <v>2</v>
      </c>
      <c r="E84" s="35" t="s">
        <v>339</v>
      </c>
      <c r="F84" s="38" t="s">
        <v>3206</v>
      </c>
      <c r="G84" s="295"/>
    </row>
    <row r="85" spans="1:16" ht="96">
      <c r="A85" s="19"/>
      <c r="B85" s="37"/>
      <c r="C85" s="53" t="s">
        <v>2505</v>
      </c>
      <c r="D85" s="421">
        <v>2</v>
      </c>
      <c r="E85" s="35" t="s">
        <v>339</v>
      </c>
      <c r="F85" s="164" t="s">
        <v>3207</v>
      </c>
      <c r="G85" s="295"/>
    </row>
    <row r="86" spans="1:16" ht="114.75" customHeight="1">
      <c r="A86" s="19" t="s">
        <v>107</v>
      </c>
      <c r="B86" s="37" t="s">
        <v>108</v>
      </c>
      <c r="C86" s="24" t="s">
        <v>1185</v>
      </c>
      <c r="D86" s="421">
        <v>2</v>
      </c>
      <c r="E86" s="35" t="s">
        <v>190</v>
      </c>
      <c r="F86" s="314" t="s">
        <v>3208</v>
      </c>
      <c r="G86" s="22"/>
    </row>
    <row r="87" spans="1:16" ht="51.75" customHeight="1">
      <c r="A87" s="19" t="s">
        <v>109</v>
      </c>
      <c r="B87" s="37" t="s">
        <v>110</v>
      </c>
      <c r="C87" s="38" t="s">
        <v>1186</v>
      </c>
      <c r="D87" s="421">
        <v>2</v>
      </c>
      <c r="E87" s="35" t="s">
        <v>521</v>
      </c>
      <c r="F87" s="142"/>
      <c r="G87" s="22"/>
    </row>
    <row r="88" spans="1:16" ht="40.25" customHeight="1">
      <c r="A88" s="141" t="s">
        <v>111</v>
      </c>
      <c r="B88" s="648" t="s">
        <v>1187</v>
      </c>
      <c r="C88" s="664"/>
      <c r="D88" s="664"/>
      <c r="E88" s="664"/>
      <c r="F88" s="664"/>
      <c r="G88" s="666"/>
      <c r="H88" s="17">
        <f>SUM(D89:D100)</f>
        <v>6</v>
      </c>
      <c r="I88" s="17">
        <f>COUNT(D89:D100)*2</f>
        <v>6</v>
      </c>
    </row>
    <row r="89" spans="1:16" ht="83.25" customHeight="1">
      <c r="A89" s="19" t="s">
        <v>113</v>
      </c>
      <c r="B89" s="37" t="s">
        <v>114</v>
      </c>
      <c r="C89" s="24" t="s">
        <v>1188</v>
      </c>
      <c r="D89" s="421">
        <v>2</v>
      </c>
      <c r="E89" s="35" t="s">
        <v>122</v>
      </c>
      <c r="F89" s="24" t="s">
        <v>3209</v>
      </c>
      <c r="G89" s="22"/>
    </row>
    <row r="90" spans="1:16" ht="51">
      <c r="A90" s="19" t="s">
        <v>115</v>
      </c>
      <c r="B90" s="37" t="s">
        <v>116</v>
      </c>
      <c r="C90" s="24" t="s">
        <v>3097</v>
      </c>
      <c r="D90" s="421">
        <v>2</v>
      </c>
      <c r="E90" s="35" t="s">
        <v>122</v>
      </c>
      <c r="F90" s="34"/>
      <c r="G90" s="22"/>
    </row>
    <row r="91" spans="1:16" ht="47.25" hidden="1" customHeight="1">
      <c r="A91" s="36" t="s">
        <v>117</v>
      </c>
      <c r="B91" s="37" t="s">
        <v>118</v>
      </c>
      <c r="C91" s="24"/>
      <c r="D91" s="34"/>
      <c r="E91" s="35"/>
      <c r="F91" s="34"/>
      <c r="G91" s="34"/>
      <c r="H91" s="124"/>
      <c r="I91" s="124"/>
      <c r="J91" s="124"/>
      <c r="K91" s="124"/>
      <c r="L91" s="124"/>
      <c r="M91" s="124"/>
      <c r="N91" s="124"/>
      <c r="O91" s="1"/>
      <c r="P91" s="1"/>
    </row>
    <row r="92" spans="1:16" ht="47.25" hidden="1" customHeight="1">
      <c r="A92" s="36" t="s">
        <v>119</v>
      </c>
      <c r="B92" s="37" t="s">
        <v>120</v>
      </c>
      <c r="C92" s="24"/>
      <c r="D92" s="34"/>
      <c r="E92" s="35"/>
      <c r="F92" s="34"/>
      <c r="G92" s="34"/>
      <c r="H92" s="124"/>
      <c r="I92" s="124"/>
      <c r="J92" s="124"/>
      <c r="K92" s="124"/>
      <c r="L92" s="124"/>
      <c r="M92" s="124"/>
      <c r="N92" s="124"/>
      <c r="O92" s="1"/>
      <c r="P92" s="1"/>
    </row>
    <row r="93" spans="1:16" ht="63" hidden="1" customHeight="1">
      <c r="A93" s="36" t="s">
        <v>123</v>
      </c>
      <c r="B93" s="37" t="s">
        <v>3098</v>
      </c>
      <c r="C93" s="24"/>
      <c r="D93" s="34"/>
      <c r="E93" s="35"/>
      <c r="F93" s="34"/>
      <c r="G93" s="34"/>
      <c r="H93" s="124"/>
      <c r="I93" s="124"/>
      <c r="J93" s="124"/>
      <c r="K93" s="124"/>
      <c r="L93" s="124"/>
      <c r="M93" s="124"/>
      <c r="N93" s="124"/>
      <c r="O93" s="1"/>
      <c r="P93" s="1"/>
    </row>
    <row r="94" spans="1:16" ht="47.25" hidden="1" customHeight="1">
      <c r="A94" s="36" t="s">
        <v>125</v>
      </c>
      <c r="B94" s="37" t="s">
        <v>126</v>
      </c>
      <c r="C94" s="24"/>
      <c r="D94" s="34"/>
      <c r="E94" s="35"/>
      <c r="F94" s="34"/>
      <c r="G94" s="34"/>
      <c r="H94" s="124"/>
      <c r="I94" s="124"/>
      <c r="J94" s="124"/>
      <c r="K94" s="124"/>
      <c r="L94" s="124"/>
      <c r="M94" s="124"/>
      <c r="N94" s="124"/>
      <c r="O94" s="1"/>
      <c r="P94" s="1"/>
    </row>
    <row r="95" spans="1:16" ht="47.25" hidden="1" customHeight="1">
      <c r="A95" s="36" t="s">
        <v>127</v>
      </c>
      <c r="B95" s="37" t="s">
        <v>128</v>
      </c>
      <c r="C95" s="24"/>
      <c r="D95" s="34"/>
      <c r="E95" s="35"/>
      <c r="F95" s="34"/>
      <c r="G95" s="34"/>
      <c r="H95" s="124"/>
      <c r="I95" s="124"/>
      <c r="J95" s="124"/>
      <c r="K95" s="124"/>
      <c r="L95" s="124"/>
      <c r="M95" s="124"/>
      <c r="N95" s="124"/>
      <c r="O95" s="1"/>
      <c r="P95" s="1"/>
    </row>
    <row r="96" spans="1:16" ht="78.75" hidden="1" customHeight="1">
      <c r="A96" s="36" t="s">
        <v>129</v>
      </c>
      <c r="B96" s="37" t="s">
        <v>130</v>
      </c>
      <c r="C96" s="24"/>
      <c r="D96" s="34"/>
      <c r="E96" s="35"/>
      <c r="F96" s="34"/>
      <c r="G96" s="34"/>
      <c r="H96" s="124"/>
      <c r="I96" s="124"/>
      <c r="J96" s="124"/>
      <c r="K96" s="124"/>
      <c r="L96" s="124"/>
      <c r="M96" s="124"/>
      <c r="N96" s="124"/>
      <c r="O96" s="1"/>
      <c r="P96" s="1"/>
    </row>
    <row r="97" spans="1:16" ht="47.25" hidden="1" customHeight="1">
      <c r="A97" s="36" t="s">
        <v>131</v>
      </c>
      <c r="B97" s="37" t="s">
        <v>132</v>
      </c>
      <c r="C97" s="34"/>
      <c r="D97" s="34"/>
      <c r="E97" s="35"/>
      <c r="F97" s="34"/>
      <c r="G97" s="34"/>
      <c r="H97" s="124"/>
      <c r="I97" s="124"/>
      <c r="J97" s="124"/>
      <c r="K97" s="124"/>
      <c r="L97" s="124"/>
      <c r="M97" s="124"/>
      <c r="N97" s="124"/>
      <c r="O97" s="1"/>
      <c r="P97" s="1"/>
    </row>
    <row r="98" spans="1:16" ht="47.25" hidden="1" customHeight="1">
      <c r="A98" s="36" t="s">
        <v>133</v>
      </c>
      <c r="B98" s="37" t="s">
        <v>134</v>
      </c>
      <c r="C98" s="40"/>
      <c r="D98" s="22"/>
      <c r="E98" s="35"/>
      <c r="F98" s="34"/>
      <c r="G98" s="22"/>
      <c r="H98" s="124"/>
      <c r="I98" s="124"/>
      <c r="J98" s="124"/>
      <c r="K98" s="124"/>
      <c r="L98" s="124"/>
      <c r="M98" s="124"/>
      <c r="N98" s="124"/>
      <c r="O98" s="1"/>
      <c r="P98" s="1"/>
    </row>
    <row r="99" spans="1:16" ht="30" hidden="1" customHeight="1">
      <c r="A99" s="36" t="s">
        <v>135</v>
      </c>
      <c r="B99" s="24" t="s">
        <v>136</v>
      </c>
      <c r="C99" s="34"/>
      <c r="D99" s="34"/>
      <c r="E99" s="35"/>
      <c r="F99" s="34"/>
      <c r="G99" s="34"/>
      <c r="H99" s="124"/>
      <c r="I99" s="124"/>
      <c r="J99" s="124"/>
      <c r="K99" s="124"/>
      <c r="L99" s="124"/>
      <c r="M99" s="124"/>
      <c r="N99" s="124"/>
      <c r="O99" s="1"/>
      <c r="P99" s="1"/>
    </row>
    <row r="100" spans="1:16" ht="81.75" customHeight="1">
      <c r="A100" s="19" t="s">
        <v>1189</v>
      </c>
      <c r="B100" s="24" t="s">
        <v>138</v>
      </c>
      <c r="C100" s="38" t="s">
        <v>3099</v>
      </c>
      <c r="D100" s="421">
        <v>2</v>
      </c>
      <c r="E100" s="35" t="s">
        <v>122</v>
      </c>
      <c r="F100" s="24" t="s">
        <v>3100</v>
      </c>
      <c r="G100" s="490"/>
    </row>
    <row r="101" spans="1:16" ht="40.25" customHeight="1">
      <c r="A101" s="221" t="s">
        <v>139</v>
      </c>
      <c r="B101" s="648" t="s">
        <v>1190</v>
      </c>
      <c r="C101" s="664"/>
      <c r="D101" s="664"/>
      <c r="E101" s="664"/>
      <c r="F101" s="664"/>
      <c r="G101" s="666"/>
      <c r="H101" s="17">
        <f>SUM(D102:D109)</f>
        <v>10</v>
      </c>
      <c r="I101" s="17">
        <f>COUNT(D102:D109)*2</f>
        <v>10</v>
      </c>
    </row>
    <row r="102" spans="1:16" ht="33" customHeight="1">
      <c r="A102" s="19" t="s">
        <v>141</v>
      </c>
      <c r="B102" s="37" t="s">
        <v>142</v>
      </c>
      <c r="C102" s="44" t="s">
        <v>2509</v>
      </c>
      <c r="D102" s="423">
        <v>2</v>
      </c>
      <c r="E102" s="23" t="s">
        <v>121</v>
      </c>
      <c r="F102" s="175"/>
      <c r="G102" s="319"/>
    </row>
    <row r="103" spans="1:16" ht="31.5" customHeight="1">
      <c r="A103" s="19" t="s">
        <v>143</v>
      </c>
      <c r="B103" s="37" t="s">
        <v>144</v>
      </c>
      <c r="C103" s="44" t="s">
        <v>2510</v>
      </c>
      <c r="D103" s="423">
        <v>2</v>
      </c>
      <c r="E103" s="23" t="s">
        <v>121</v>
      </c>
      <c r="F103" s="175"/>
      <c r="G103" s="319"/>
    </row>
    <row r="104" spans="1:16" ht="111.5" customHeight="1">
      <c r="A104" s="19" t="s">
        <v>145</v>
      </c>
      <c r="B104" s="37" t="s">
        <v>146</v>
      </c>
      <c r="C104" s="40" t="s">
        <v>2511</v>
      </c>
      <c r="D104" s="423">
        <v>2</v>
      </c>
      <c r="E104" s="23" t="s">
        <v>121</v>
      </c>
      <c r="F104" s="34"/>
      <c r="G104" s="295"/>
    </row>
    <row r="105" spans="1:16" ht="31.5" customHeight="1">
      <c r="A105" s="19" t="s">
        <v>147</v>
      </c>
      <c r="B105" s="37" t="s">
        <v>148</v>
      </c>
      <c r="C105" s="40" t="s">
        <v>2512</v>
      </c>
      <c r="D105" s="423">
        <v>2</v>
      </c>
      <c r="E105" s="23" t="s">
        <v>121</v>
      </c>
      <c r="F105" s="34" t="s">
        <v>2513</v>
      </c>
      <c r="G105" s="160"/>
    </row>
    <row r="106" spans="1:16" ht="31.5" hidden="1" customHeight="1">
      <c r="A106" s="36" t="s">
        <v>149</v>
      </c>
      <c r="B106" s="37" t="s">
        <v>150</v>
      </c>
      <c r="C106" s="34"/>
      <c r="D106" s="34"/>
      <c r="E106" s="34"/>
      <c r="F106" s="34"/>
      <c r="G106" s="62"/>
      <c r="H106" s="124"/>
      <c r="I106" s="124"/>
      <c r="J106" s="124"/>
      <c r="K106" s="124"/>
      <c r="L106" s="124"/>
      <c r="M106" s="124"/>
      <c r="N106" s="124"/>
      <c r="O106" s="1"/>
      <c r="P106" s="1"/>
    </row>
    <row r="107" spans="1:16" ht="31.5" hidden="1" customHeight="1">
      <c r="A107" s="36" t="s">
        <v>151</v>
      </c>
      <c r="B107" s="37" t="s">
        <v>152</v>
      </c>
      <c r="C107" s="40"/>
      <c r="D107" s="34"/>
      <c r="E107" s="35"/>
      <c r="F107" s="34"/>
      <c r="G107" s="34"/>
      <c r="H107" s="124"/>
      <c r="I107" s="124"/>
      <c r="J107" s="124"/>
      <c r="K107" s="124"/>
      <c r="L107" s="124"/>
      <c r="M107" s="124"/>
      <c r="N107" s="124"/>
      <c r="O107" s="1"/>
      <c r="P107" s="1"/>
    </row>
    <row r="108" spans="1:16" ht="51" customHeight="1">
      <c r="A108" s="19" t="s">
        <v>153</v>
      </c>
      <c r="B108" s="37" t="s">
        <v>154</v>
      </c>
      <c r="C108" s="40" t="s">
        <v>2514</v>
      </c>
      <c r="D108" s="423">
        <v>2</v>
      </c>
      <c r="E108" s="23" t="s">
        <v>121</v>
      </c>
      <c r="F108" s="34"/>
      <c r="G108" s="22"/>
    </row>
    <row r="109" spans="1:16" ht="31.5" hidden="1" customHeight="1">
      <c r="A109" s="36" t="s">
        <v>155</v>
      </c>
      <c r="B109" s="37" t="s">
        <v>156</v>
      </c>
      <c r="C109" s="34"/>
      <c r="D109" s="34"/>
      <c r="E109" s="35"/>
      <c r="F109" s="34"/>
      <c r="G109" s="34"/>
      <c r="H109" s="124"/>
      <c r="I109" s="124"/>
      <c r="J109" s="124"/>
      <c r="K109" s="124"/>
      <c r="L109" s="124"/>
      <c r="M109" s="124"/>
      <c r="N109" s="124"/>
      <c r="O109" s="1"/>
      <c r="P109" s="1"/>
    </row>
    <row r="110" spans="1:16" ht="40.25" customHeight="1">
      <c r="A110" s="221" t="s">
        <v>157</v>
      </c>
      <c r="B110" s="648" t="s">
        <v>158</v>
      </c>
      <c r="C110" s="664"/>
      <c r="D110" s="664"/>
      <c r="E110" s="664"/>
      <c r="F110" s="664"/>
      <c r="G110" s="666"/>
      <c r="H110" s="17">
        <f>SUM(D111:D112)</f>
        <v>2</v>
      </c>
      <c r="I110" s="17">
        <f>COUNT(D111:D112)*2</f>
        <v>2</v>
      </c>
    </row>
    <row r="111" spans="1:16" ht="63" customHeight="1">
      <c r="A111" s="19" t="s">
        <v>159</v>
      </c>
      <c r="B111" s="37" t="s">
        <v>160</v>
      </c>
      <c r="C111" s="24" t="s">
        <v>2508</v>
      </c>
      <c r="D111" s="421">
        <v>2</v>
      </c>
      <c r="E111" s="35" t="s">
        <v>122</v>
      </c>
      <c r="F111" s="24" t="s">
        <v>3422</v>
      </c>
      <c r="G111" s="22"/>
    </row>
    <row r="112" spans="1:16" ht="63" hidden="1" customHeight="1">
      <c r="A112" s="143" t="s">
        <v>161</v>
      </c>
      <c r="B112" s="37" t="s">
        <v>162</v>
      </c>
      <c r="C112" s="144"/>
      <c r="D112" s="144"/>
      <c r="E112" s="75"/>
      <c r="F112" s="144"/>
      <c r="G112" s="144"/>
      <c r="H112" s="124"/>
      <c r="I112" s="124"/>
      <c r="J112" s="124"/>
      <c r="K112" s="124"/>
      <c r="L112" s="124"/>
      <c r="M112" s="124"/>
      <c r="N112" s="124"/>
      <c r="O112" s="1"/>
      <c r="P112" s="1"/>
    </row>
    <row r="113" spans="1:155" s="145" customFormat="1" ht="19">
      <c r="A113" s="140"/>
      <c r="B113" s="772" t="s">
        <v>163</v>
      </c>
      <c r="C113" s="772"/>
      <c r="D113" s="773"/>
      <c r="E113" s="772"/>
      <c r="F113" s="772"/>
      <c r="G113" s="772"/>
      <c r="H113" s="17">
        <f>H114+H127+H137+H146+H152</f>
        <v>70</v>
      </c>
      <c r="I113" s="17">
        <f>I114+I127+I137+I146+I152</f>
        <v>70</v>
      </c>
      <c r="J113" s="17"/>
      <c r="K113" s="17"/>
      <c r="L113" s="17"/>
      <c r="M113" s="17"/>
      <c r="N113" s="17"/>
      <c r="O113" s="17"/>
      <c r="P113" s="17"/>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row>
    <row r="114" spans="1:155" s="145" customFormat="1" ht="40.25" customHeight="1">
      <c r="A114" s="146" t="s">
        <v>164</v>
      </c>
      <c r="B114" s="648" t="s">
        <v>1191</v>
      </c>
      <c r="C114" s="664"/>
      <c r="D114" s="664"/>
      <c r="E114" s="664"/>
      <c r="F114" s="664"/>
      <c r="G114" s="666"/>
      <c r="H114" s="17">
        <f>SUM(D115:D126)</f>
        <v>20</v>
      </c>
      <c r="I114" s="17">
        <f>COUNT(D115:D126)*2</f>
        <v>20</v>
      </c>
      <c r="J114" s="17"/>
      <c r="K114" s="17"/>
      <c r="L114" s="17"/>
      <c r="M114" s="17"/>
      <c r="N114" s="17"/>
      <c r="O114" s="17"/>
      <c r="P114" s="17"/>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row>
    <row r="115" spans="1:155" s="145" customFormat="1" ht="34">
      <c r="A115" s="19" t="s">
        <v>166</v>
      </c>
      <c r="B115" s="147" t="s">
        <v>167</v>
      </c>
      <c r="C115" s="250" t="s">
        <v>2692</v>
      </c>
      <c r="D115" s="421">
        <v>2</v>
      </c>
      <c r="E115" s="35" t="s">
        <v>168</v>
      </c>
      <c r="F115" s="228" t="s">
        <v>2515</v>
      </c>
      <c r="G115" s="295"/>
      <c r="H115" s="17"/>
      <c r="I115" s="17"/>
      <c r="J115" s="17"/>
      <c r="K115" s="17"/>
      <c r="L115" s="17"/>
      <c r="M115" s="17"/>
      <c r="N115" s="17"/>
      <c r="O115" s="17"/>
      <c r="P115" s="17"/>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row>
    <row r="116" spans="1:155" s="145" customFormat="1" ht="51">
      <c r="A116" s="19" t="s">
        <v>170</v>
      </c>
      <c r="B116" s="147" t="s">
        <v>171</v>
      </c>
      <c r="C116" s="115" t="s">
        <v>172</v>
      </c>
      <c r="D116" s="421">
        <v>2</v>
      </c>
      <c r="E116" s="59" t="s">
        <v>168</v>
      </c>
      <c r="F116" s="24" t="s">
        <v>2516</v>
      </c>
      <c r="G116" s="160"/>
      <c r="H116" s="17"/>
      <c r="I116" s="17"/>
      <c r="J116" s="17"/>
      <c r="K116" s="17"/>
      <c r="L116" s="17"/>
      <c r="M116" s="17"/>
      <c r="N116" s="17"/>
      <c r="O116" s="17"/>
      <c r="P116" s="17"/>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row>
    <row r="117" spans="1:155" s="145" customFormat="1" ht="32">
      <c r="A117" s="19"/>
      <c r="B117" s="147"/>
      <c r="C117" s="59" t="s">
        <v>1710</v>
      </c>
      <c r="D117" s="421">
        <v>2</v>
      </c>
      <c r="E117" s="35" t="s">
        <v>168</v>
      </c>
      <c r="F117" s="85" t="s">
        <v>1890</v>
      </c>
      <c r="G117" s="160"/>
      <c r="H117" s="17"/>
      <c r="I117" s="17"/>
      <c r="J117" s="17"/>
      <c r="K117" s="17"/>
      <c r="L117" s="17"/>
      <c r="M117" s="17"/>
      <c r="N117" s="17"/>
      <c r="O117" s="17"/>
      <c r="P117" s="17"/>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row>
    <row r="118" spans="1:155" s="145" customFormat="1" ht="47.25" hidden="1" customHeight="1">
      <c r="A118" s="36" t="s">
        <v>174</v>
      </c>
      <c r="B118" s="147" t="s">
        <v>175</v>
      </c>
      <c r="C118" s="34"/>
      <c r="D118" s="34"/>
      <c r="E118" s="35"/>
      <c r="F118" s="34"/>
      <c r="G118" s="34"/>
      <c r="H118" s="308"/>
      <c r="I118" s="308"/>
      <c r="J118" s="308"/>
      <c r="K118" s="308"/>
      <c r="L118" s="308"/>
      <c r="M118" s="308"/>
      <c r="N118" s="308"/>
    </row>
    <row r="119" spans="1:155" s="145" customFormat="1" ht="47.25" customHeight="1">
      <c r="A119" s="19" t="s">
        <v>176</v>
      </c>
      <c r="B119" s="147" t="s">
        <v>177</v>
      </c>
      <c r="C119" s="250" t="s">
        <v>178</v>
      </c>
      <c r="D119" s="421">
        <v>2</v>
      </c>
      <c r="E119" s="263" t="s">
        <v>168</v>
      </c>
      <c r="F119" s="24" t="s">
        <v>2410</v>
      </c>
      <c r="G119" s="22"/>
      <c r="H119" s="149"/>
      <c r="I119" s="149"/>
      <c r="J119" s="149"/>
      <c r="K119" s="149"/>
      <c r="L119" s="149"/>
      <c r="M119" s="149"/>
      <c r="N119" s="149"/>
      <c r="O119" s="149"/>
      <c r="P119" s="149"/>
    </row>
    <row r="120" spans="1:155" s="145" customFormat="1" ht="51">
      <c r="A120" s="19" t="s">
        <v>179</v>
      </c>
      <c r="B120" s="147" t="s">
        <v>180</v>
      </c>
      <c r="C120" s="77" t="s">
        <v>181</v>
      </c>
      <c r="D120" s="421">
        <v>2</v>
      </c>
      <c r="E120" s="35" t="s">
        <v>168</v>
      </c>
      <c r="F120" s="24" t="s">
        <v>3101</v>
      </c>
      <c r="G120" s="295"/>
      <c r="H120" s="17"/>
      <c r="I120" s="17"/>
      <c r="J120" s="17"/>
      <c r="K120" s="17"/>
      <c r="L120" s="17"/>
      <c r="M120" s="17"/>
      <c r="N120" s="17"/>
      <c r="O120" s="17"/>
      <c r="P120" s="17"/>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row>
    <row r="121" spans="1:155" s="145" customFormat="1" ht="96">
      <c r="A121" s="19"/>
      <c r="B121" s="147"/>
      <c r="C121" s="275" t="s">
        <v>2083</v>
      </c>
      <c r="D121" s="421">
        <v>2</v>
      </c>
      <c r="E121" s="23" t="s">
        <v>168</v>
      </c>
      <c r="F121" s="287" t="s">
        <v>2693</v>
      </c>
      <c r="G121" s="295"/>
      <c r="H121" s="17"/>
      <c r="I121" s="17"/>
      <c r="J121" s="17"/>
      <c r="K121" s="17"/>
      <c r="L121" s="17"/>
      <c r="M121" s="17"/>
      <c r="N121" s="17"/>
      <c r="O121" s="17"/>
      <c r="P121" s="17"/>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row>
    <row r="122" spans="1:155" s="145" customFormat="1" ht="80">
      <c r="A122" s="19"/>
      <c r="B122" s="147"/>
      <c r="C122" s="275" t="s">
        <v>2085</v>
      </c>
      <c r="D122" s="421">
        <v>2</v>
      </c>
      <c r="E122" s="276" t="s">
        <v>168</v>
      </c>
      <c r="F122" s="275" t="s">
        <v>2694</v>
      </c>
      <c r="G122" s="295"/>
      <c r="H122" s="17"/>
      <c r="I122" s="17"/>
      <c r="J122" s="17"/>
      <c r="K122" s="17"/>
      <c r="L122" s="17"/>
      <c r="M122" s="17"/>
      <c r="N122" s="17"/>
      <c r="O122" s="17"/>
      <c r="P122" s="17"/>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row>
    <row r="123" spans="1:155" s="145" customFormat="1" ht="65" thickBot="1">
      <c r="A123" s="19"/>
      <c r="B123" s="147"/>
      <c r="C123" s="277" t="s">
        <v>2087</v>
      </c>
      <c r="D123" s="421">
        <v>2</v>
      </c>
      <c r="E123" s="276" t="s">
        <v>241</v>
      </c>
      <c r="F123" s="277" t="s">
        <v>3423</v>
      </c>
      <c r="G123" s="295"/>
      <c r="H123" s="17"/>
      <c r="I123" s="17"/>
      <c r="J123" s="17"/>
      <c r="K123" s="17"/>
      <c r="L123" s="17"/>
      <c r="M123" s="17"/>
      <c r="N123" s="17"/>
      <c r="O123" s="17"/>
      <c r="P123" s="17"/>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row>
    <row r="124" spans="1:155" s="145" customFormat="1" ht="34">
      <c r="A124" s="19" t="s">
        <v>183</v>
      </c>
      <c r="B124" s="147" t="s">
        <v>184</v>
      </c>
      <c r="C124" s="48" t="s">
        <v>2695</v>
      </c>
      <c r="D124" s="421">
        <v>2</v>
      </c>
      <c r="E124" s="35" t="s">
        <v>168</v>
      </c>
      <c r="F124" s="85" t="s">
        <v>1712</v>
      </c>
      <c r="G124" s="22"/>
      <c r="H124" s="17"/>
      <c r="I124" s="17"/>
      <c r="J124" s="17"/>
      <c r="K124" s="17"/>
      <c r="L124" s="17"/>
      <c r="M124" s="17"/>
      <c r="N124" s="17"/>
      <c r="O124" s="17"/>
      <c r="P124" s="17"/>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row>
    <row r="125" spans="1:155" s="145" customFormat="1" ht="47.25" hidden="1" customHeight="1">
      <c r="A125" s="36" t="s">
        <v>185</v>
      </c>
      <c r="B125" s="147" t="s">
        <v>186</v>
      </c>
      <c r="D125" s="34"/>
      <c r="E125" s="35"/>
      <c r="F125" s="34"/>
      <c r="G125" s="34"/>
      <c r="H125" s="308"/>
      <c r="I125" s="308"/>
      <c r="J125" s="308"/>
      <c r="K125" s="308"/>
      <c r="L125" s="308"/>
      <c r="M125" s="308"/>
      <c r="N125" s="308"/>
    </row>
    <row r="126" spans="1:155" s="145" customFormat="1" ht="86.25" customHeight="1">
      <c r="A126" s="19" t="s">
        <v>188</v>
      </c>
      <c r="B126" s="147" t="s">
        <v>189</v>
      </c>
      <c r="C126" s="24" t="s">
        <v>1894</v>
      </c>
      <c r="D126" s="421">
        <v>2</v>
      </c>
      <c r="E126" s="35" t="s">
        <v>190</v>
      </c>
      <c r="F126" s="60" t="s">
        <v>1895</v>
      </c>
      <c r="G126" s="22"/>
      <c r="H126" s="17"/>
      <c r="I126" s="17"/>
      <c r="J126" s="17"/>
      <c r="K126" s="17"/>
      <c r="L126" s="17"/>
      <c r="M126" s="17"/>
      <c r="N126" s="17"/>
      <c r="O126" s="17"/>
      <c r="P126" s="17"/>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row>
    <row r="127" spans="1:155" s="145" customFormat="1" ht="40.25" customHeight="1">
      <c r="A127" s="146" t="s">
        <v>191</v>
      </c>
      <c r="B127" s="648" t="s">
        <v>1192</v>
      </c>
      <c r="C127" s="664"/>
      <c r="D127" s="664"/>
      <c r="E127" s="664"/>
      <c r="F127" s="664"/>
      <c r="G127" s="666"/>
      <c r="H127" s="17">
        <f>SUM(D128:D136)</f>
        <v>14</v>
      </c>
      <c r="I127" s="17">
        <f>COUNT(D128:D136)*2</f>
        <v>14</v>
      </c>
      <c r="J127" s="17"/>
      <c r="K127" s="17"/>
      <c r="L127" s="17"/>
      <c r="M127" s="17"/>
      <c r="N127" s="17"/>
      <c r="O127" s="17"/>
      <c r="P127" s="17"/>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row>
    <row r="128" spans="1:155" s="145" customFormat="1" ht="34">
      <c r="A128" s="19" t="s">
        <v>193</v>
      </c>
      <c r="B128" s="52" t="s">
        <v>194</v>
      </c>
      <c r="C128" s="60" t="s">
        <v>2517</v>
      </c>
      <c r="D128" s="422">
        <v>2</v>
      </c>
      <c r="E128" s="53" t="s">
        <v>382</v>
      </c>
      <c r="F128" s="24" t="s">
        <v>1896</v>
      </c>
      <c r="G128" s="295"/>
      <c r="H128" s="17"/>
      <c r="I128" s="17"/>
      <c r="J128" s="17"/>
      <c r="K128" s="17"/>
      <c r="L128" s="17"/>
      <c r="M128" s="17"/>
      <c r="N128" s="17"/>
      <c r="O128" s="17"/>
      <c r="P128" s="17"/>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row>
    <row r="129" spans="1:155" s="145" customFormat="1" ht="32">
      <c r="A129" s="19"/>
      <c r="B129" s="52"/>
      <c r="C129" s="250" t="s">
        <v>196</v>
      </c>
      <c r="D129" s="422">
        <v>2</v>
      </c>
      <c r="E129" s="38" t="s">
        <v>168</v>
      </c>
      <c r="F129" s="24" t="s">
        <v>3102</v>
      </c>
      <c r="G129" s="295"/>
      <c r="H129" s="17"/>
      <c r="I129" s="17"/>
      <c r="J129" s="17"/>
      <c r="K129" s="17"/>
      <c r="L129" s="17"/>
      <c r="M129" s="17"/>
      <c r="N129" s="17"/>
      <c r="O129" s="17"/>
      <c r="P129" s="17"/>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row>
    <row r="130" spans="1:155" s="145" customFormat="1" ht="63" hidden="1" customHeight="1">
      <c r="A130" s="36" t="s">
        <v>197</v>
      </c>
      <c r="B130" s="52" t="s">
        <v>198</v>
      </c>
      <c r="C130" s="34"/>
      <c r="D130" s="41"/>
      <c r="E130" s="35"/>
      <c r="F130" s="34"/>
      <c r="G130" s="34"/>
      <c r="H130" s="308"/>
      <c r="I130" s="308"/>
      <c r="J130" s="308"/>
      <c r="K130" s="308"/>
      <c r="L130" s="308"/>
      <c r="M130" s="308"/>
      <c r="N130" s="308"/>
    </row>
    <row r="131" spans="1:155" s="145" customFormat="1" ht="60.75" customHeight="1">
      <c r="A131" s="19" t="s">
        <v>199</v>
      </c>
      <c r="B131" s="50" t="s">
        <v>200</v>
      </c>
      <c r="C131" s="362" t="s">
        <v>2518</v>
      </c>
      <c r="D131" s="422">
        <v>2</v>
      </c>
      <c r="E131" s="35" t="s">
        <v>168</v>
      </c>
      <c r="F131" s="34"/>
      <c r="G131" s="160"/>
      <c r="H131" s="17"/>
      <c r="I131" s="17"/>
      <c r="J131" s="17"/>
      <c r="K131" s="17"/>
      <c r="L131" s="17"/>
      <c r="M131" s="17"/>
      <c r="N131" s="17"/>
      <c r="O131" s="17"/>
      <c r="P131" s="17"/>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row>
    <row r="132" spans="1:155" s="145" customFormat="1" ht="64">
      <c r="A132" s="19"/>
      <c r="B132" s="247"/>
      <c r="C132" s="233" t="s">
        <v>1898</v>
      </c>
      <c r="D132" s="422">
        <v>2</v>
      </c>
      <c r="E132" s="35" t="s">
        <v>168</v>
      </c>
      <c r="F132" s="85" t="s">
        <v>3103</v>
      </c>
      <c r="G132" s="160"/>
      <c r="H132" s="17"/>
      <c r="I132" s="17"/>
      <c r="J132" s="17"/>
      <c r="K132" s="17"/>
      <c r="L132" s="17"/>
      <c r="M132" s="17"/>
      <c r="N132" s="17"/>
      <c r="O132" s="17"/>
      <c r="P132" s="17"/>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row>
    <row r="133" spans="1:155" s="145" customFormat="1" ht="43.5" customHeight="1">
      <c r="A133" s="19"/>
      <c r="B133" s="247"/>
      <c r="C133" s="77" t="s">
        <v>2094</v>
      </c>
      <c r="D133" s="422">
        <v>2</v>
      </c>
      <c r="E133" s="212" t="s">
        <v>168</v>
      </c>
      <c r="F133" s="24" t="s">
        <v>2522</v>
      </c>
      <c r="G133" s="160"/>
      <c r="H133" s="17"/>
      <c r="I133" s="17"/>
      <c r="J133" s="17"/>
      <c r="K133" s="17"/>
      <c r="L133" s="17"/>
      <c r="M133" s="17"/>
      <c r="N133" s="17"/>
      <c r="O133" s="17"/>
      <c r="P133" s="17"/>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row>
    <row r="134" spans="1:155" s="145" customFormat="1" ht="39.75" customHeight="1">
      <c r="A134" s="19"/>
      <c r="B134" s="247"/>
      <c r="C134" s="38" t="s">
        <v>2095</v>
      </c>
      <c r="D134" s="422">
        <v>2</v>
      </c>
      <c r="E134" s="35" t="s">
        <v>168</v>
      </c>
      <c r="F134" s="24" t="s">
        <v>2523</v>
      </c>
      <c r="G134" s="160"/>
      <c r="H134" s="17"/>
      <c r="I134" s="17"/>
      <c r="J134" s="17"/>
      <c r="K134" s="17"/>
      <c r="L134" s="17"/>
      <c r="M134" s="17"/>
      <c r="N134" s="17"/>
      <c r="O134" s="17"/>
      <c r="P134" s="17"/>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row>
    <row r="135" spans="1:155" s="145" customFormat="1" ht="77.25" customHeight="1">
      <c r="A135" s="19" t="s">
        <v>204</v>
      </c>
      <c r="B135" s="52" t="s">
        <v>205</v>
      </c>
      <c r="C135" s="317" t="s">
        <v>2520</v>
      </c>
      <c r="D135" s="422">
        <v>2</v>
      </c>
      <c r="E135" s="79" t="s">
        <v>1235</v>
      </c>
      <c r="G135" s="295"/>
      <c r="H135" s="149"/>
      <c r="I135" s="149"/>
      <c r="J135" s="149"/>
      <c r="K135" s="149"/>
      <c r="L135" s="149"/>
      <c r="M135" s="149"/>
      <c r="N135" s="149"/>
      <c r="O135" s="149"/>
      <c r="P135" s="149"/>
    </row>
    <row r="136" spans="1:155" s="145" customFormat="1" ht="47.25" hidden="1" customHeight="1">
      <c r="A136" s="36" t="s">
        <v>206</v>
      </c>
      <c r="B136" s="51" t="s">
        <v>207</v>
      </c>
      <c r="C136" s="311"/>
      <c r="D136" s="62"/>
      <c r="E136" s="79"/>
      <c r="F136" s="311"/>
      <c r="G136" s="316"/>
      <c r="H136" s="308"/>
      <c r="I136" s="308"/>
      <c r="J136" s="308"/>
      <c r="K136" s="308"/>
      <c r="L136" s="308"/>
      <c r="M136" s="308"/>
      <c r="N136" s="308"/>
    </row>
    <row r="137" spans="1:155" s="145" customFormat="1" ht="40.25" customHeight="1">
      <c r="A137" s="146" t="s">
        <v>208</v>
      </c>
      <c r="B137" s="648" t="s">
        <v>1193</v>
      </c>
      <c r="C137" s="664"/>
      <c r="D137" s="664"/>
      <c r="E137" s="664"/>
      <c r="F137" s="664"/>
      <c r="G137" s="666"/>
      <c r="H137" s="17">
        <f>SUM(D138:D145)</f>
        <v>16</v>
      </c>
      <c r="I137" s="17">
        <f>COUNT(D138:D145)*2</f>
        <v>16</v>
      </c>
      <c r="J137" s="17"/>
      <c r="K137" s="17"/>
      <c r="L137" s="17"/>
      <c r="M137" s="17"/>
      <c r="N137" s="17"/>
      <c r="O137" s="17"/>
      <c r="P137" s="17"/>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row>
    <row r="138" spans="1:155" s="145" customFormat="1" ht="34">
      <c r="A138" s="19" t="s">
        <v>210</v>
      </c>
      <c r="B138" s="52" t="s">
        <v>211</v>
      </c>
      <c r="C138" s="318" t="s">
        <v>2524</v>
      </c>
      <c r="D138" s="421">
        <v>2</v>
      </c>
      <c r="E138" s="35" t="s">
        <v>168</v>
      </c>
      <c r="F138" s="24" t="s">
        <v>2436</v>
      </c>
      <c r="G138" s="160"/>
      <c r="H138" s="17"/>
      <c r="I138" s="17"/>
      <c r="J138" s="17"/>
      <c r="K138" s="17"/>
      <c r="L138" s="17"/>
      <c r="M138" s="17"/>
      <c r="N138" s="17"/>
      <c r="O138" s="17"/>
      <c r="P138" s="17"/>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row>
    <row r="139" spans="1:155" s="145" customFormat="1" ht="48">
      <c r="A139" s="19"/>
      <c r="B139" s="52"/>
      <c r="C139" s="250" t="s">
        <v>2099</v>
      </c>
      <c r="D139" s="421">
        <v>2</v>
      </c>
      <c r="E139" s="35" t="s">
        <v>168</v>
      </c>
      <c r="F139" s="24" t="s">
        <v>2747</v>
      </c>
      <c r="G139" s="160"/>
      <c r="H139" s="17"/>
      <c r="I139" s="17"/>
      <c r="J139" s="17"/>
      <c r="K139" s="17"/>
      <c r="L139" s="17"/>
      <c r="M139" s="17"/>
      <c r="N139" s="17"/>
      <c r="O139" s="17"/>
      <c r="P139" s="17"/>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row>
    <row r="140" spans="1:155" s="145" customFormat="1" ht="32">
      <c r="A140" s="19"/>
      <c r="B140" s="52"/>
      <c r="C140" s="121" t="s">
        <v>2437</v>
      </c>
      <c r="D140" s="421">
        <v>2</v>
      </c>
      <c r="E140" s="79" t="s">
        <v>168</v>
      </c>
      <c r="F140" s="85" t="s">
        <v>2438</v>
      </c>
      <c r="G140" s="258"/>
      <c r="H140" s="17"/>
      <c r="I140" s="17"/>
      <c r="J140" s="17"/>
      <c r="K140" s="17"/>
      <c r="L140" s="17"/>
      <c r="M140" s="17"/>
      <c r="N140" s="17"/>
      <c r="O140" s="17"/>
      <c r="P140" s="17"/>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row>
    <row r="141" spans="1:155" s="145" customFormat="1" ht="64">
      <c r="A141" s="19" t="s">
        <v>214</v>
      </c>
      <c r="B141" s="52" t="s">
        <v>215</v>
      </c>
      <c r="C141" s="77" t="s">
        <v>1194</v>
      </c>
      <c r="D141" s="421">
        <v>2</v>
      </c>
      <c r="E141" s="35" t="s">
        <v>42</v>
      </c>
      <c r="F141" s="85" t="s">
        <v>2351</v>
      </c>
      <c r="G141" s="22"/>
      <c r="H141" s="17"/>
      <c r="I141" s="17"/>
      <c r="J141" s="17"/>
      <c r="K141" s="17"/>
      <c r="L141" s="17"/>
      <c r="M141" s="17"/>
      <c r="N141" s="17"/>
      <c r="O141" s="17"/>
      <c r="P141" s="17"/>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row>
    <row r="142" spans="1:155" s="145" customFormat="1" ht="48">
      <c r="A142" s="19"/>
      <c r="B142" s="52"/>
      <c r="C142" s="228" t="s">
        <v>1901</v>
      </c>
      <c r="D142" s="421">
        <v>2</v>
      </c>
      <c r="E142" s="35" t="s">
        <v>42</v>
      </c>
      <c r="F142" s="77" t="s">
        <v>1902</v>
      </c>
      <c r="G142" s="22"/>
      <c r="H142" s="17"/>
      <c r="I142" s="17"/>
      <c r="J142" s="17"/>
      <c r="K142" s="17"/>
      <c r="L142" s="17"/>
      <c r="M142" s="17"/>
      <c r="N142" s="17"/>
      <c r="O142" s="17"/>
      <c r="P142" s="17"/>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row>
    <row r="143" spans="1:155" s="145" customFormat="1" ht="51">
      <c r="A143" s="19" t="s">
        <v>216</v>
      </c>
      <c r="B143" s="52" t="s">
        <v>217</v>
      </c>
      <c r="C143" s="38" t="s">
        <v>218</v>
      </c>
      <c r="D143" s="421">
        <v>2</v>
      </c>
      <c r="E143" s="35" t="s">
        <v>219</v>
      </c>
      <c r="F143" s="60" t="s">
        <v>1903</v>
      </c>
      <c r="G143" s="22"/>
      <c r="H143" s="17"/>
      <c r="I143" s="17"/>
      <c r="J143" s="17"/>
      <c r="K143" s="17"/>
      <c r="L143" s="17"/>
      <c r="M143" s="17"/>
      <c r="N143" s="17"/>
      <c r="O143" s="17"/>
      <c r="P143" s="17"/>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row>
    <row r="144" spans="1:155" s="145" customFormat="1" ht="32">
      <c r="A144" s="19"/>
      <c r="B144" s="52"/>
      <c r="C144" s="121" t="s">
        <v>2439</v>
      </c>
      <c r="D144" s="421">
        <v>2</v>
      </c>
      <c r="E144" s="79" t="s">
        <v>1195</v>
      </c>
      <c r="F144" s="85" t="s">
        <v>3104</v>
      </c>
      <c r="G144" s="295"/>
      <c r="H144" s="17"/>
      <c r="I144" s="17"/>
      <c r="J144" s="17"/>
      <c r="K144" s="17"/>
      <c r="L144" s="17"/>
      <c r="M144" s="17"/>
      <c r="N144" s="17"/>
      <c r="O144" s="17"/>
      <c r="P144" s="17"/>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row>
    <row r="145" spans="1:155" s="145" customFormat="1" ht="78.75" customHeight="1">
      <c r="A145" s="19" t="s">
        <v>220</v>
      </c>
      <c r="B145" s="52" t="s">
        <v>221</v>
      </c>
      <c r="C145" s="228" t="s">
        <v>2525</v>
      </c>
      <c r="D145" s="421">
        <v>2</v>
      </c>
      <c r="E145" s="35" t="s">
        <v>1905</v>
      </c>
      <c r="F145" s="85" t="s">
        <v>2526</v>
      </c>
      <c r="G145" s="22"/>
      <c r="H145" s="149"/>
      <c r="I145" s="149"/>
      <c r="J145" s="149"/>
      <c r="K145" s="149"/>
      <c r="L145" s="149"/>
      <c r="M145" s="149"/>
      <c r="N145" s="149"/>
      <c r="O145" s="149"/>
      <c r="P145" s="149"/>
    </row>
    <row r="146" spans="1:155" s="145" customFormat="1" ht="40.25" customHeight="1">
      <c r="A146" s="146" t="s">
        <v>222</v>
      </c>
      <c r="B146" s="648" t="s">
        <v>3517</v>
      </c>
      <c r="C146" s="664"/>
      <c r="D146" s="664"/>
      <c r="E146" s="664"/>
      <c r="F146" s="664"/>
      <c r="G146" s="666"/>
      <c r="H146" s="17">
        <f>SUM(D147:D151)</f>
        <v>6</v>
      </c>
      <c r="I146" s="17">
        <f>COUNT(D147:D151)*2</f>
        <v>6</v>
      </c>
      <c r="J146" s="17"/>
      <c r="K146" s="17"/>
      <c r="L146" s="17"/>
      <c r="M146" s="17"/>
      <c r="N146" s="17"/>
      <c r="O146" s="17"/>
      <c r="P146" s="17"/>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row>
    <row r="147" spans="1:155" ht="51">
      <c r="A147" s="19" t="s">
        <v>224</v>
      </c>
      <c r="B147" s="52" t="s">
        <v>225</v>
      </c>
      <c r="C147" s="40" t="s">
        <v>2696</v>
      </c>
      <c r="D147" s="421">
        <v>2</v>
      </c>
      <c r="E147" s="35" t="s">
        <v>1202</v>
      </c>
      <c r="F147" s="60" t="s">
        <v>3105</v>
      </c>
      <c r="G147" s="295"/>
    </row>
    <row r="148" spans="1:155" ht="31.5" hidden="1" customHeight="1">
      <c r="A148" s="36" t="s">
        <v>226</v>
      </c>
      <c r="B148" s="52" t="s">
        <v>227</v>
      </c>
      <c r="C148" s="40"/>
      <c r="D148" s="34"/>
      <c r="E148" s="35"/>
      <c r="F148" s="34"/>
      <c r="G148" s="311"/>
      <c r="H148" s="124"/>
      <c r="I148" s="124"/>
      <c r="J148" s="124"/>
      <c r="K148" s="124"/>
      <c r="L148" s="124"/>
      <c r="M148" s="124"/>
      <c r="N148" s="124"/>
      <c r="O148" s="1"/>
      <c r="P148" s="1"/>
    </row>
    <row r="149" spans="1:155" ht="31.5" hidden="1" customHeight="1">
      <c r="A149" s="36" t="s">
        <v>229</v>
      </c>
      <c r="B149" s="52" t="s">
        <v>230</v>
      </c>
      <c r="C149" s="40"/>
      <c r="D149" s="34"/>
      <c r="E149" s="35"/>
      <c r="F149" s="34"/>
      <c r="G149" s="34"/>
      <c r="H149" s="124"/>
      <c r="I149" s="124"/>
      <c r="J149" s="124"/>
      <c r="K149" s="124"/>
      <c r="L149" s="124"/>
      <c r="M149" s="124"/>
      <c r="N149" s="124"/>
      <c r="O149" s="1"/>
      <c r="P149" s="1"/>
    </row>
    <row r="150" spans="1:155" ht="51">
      <c r="A150" s="19" t="s">
        <v>231</v>
      </c>
      <c r="B150" s="52" t="s">
        <v>232</v>
      </c>
      <c r="C150" s="40" t="s">
        <v>2527</v>
      </c>
      <c r="D150" s="421">
        <v>2</v>
      </c>
      <c r="E150" s="35" t="s">
        <v>233</v>
      </c>
      <c r="F150" s="40" t="s">
        <v>2529</v>
      </c>
      <c r="G150" s="295"/>
    </row>
    <row r="151" spans="1:155" ht="64">
      <c r="A151" s="19" t="s">
        <v>235</v>
      </c>
      <c r="B151" s="37" t="s">
        <v>236</v>
      </c>
      <c r="C151" s="59" t="s">
        <v>1196</v>
      </c>
      <c r="D151" s="421">
        <v>2</v>
      </c>
      <c r="E151" s="35" t="s">
        <v>168</v>
      </c>
      <c r="F151" s="24" t="s">
        <v>2530</v>
      </c>
      <c r="G151" s="22"/>
    </row>
    <row r="152" spans="1:155" ht="40.25" customHeight="1">
      <c r="A152" s="146" t="s">
        <v>237</v>
      </c>
      <c r="B152" s="648" t="s">
        <v>1197</v>
      </c>
      <c r="C152" s="664"/>
      <c r="D152" s="664"/>
      <c r="E152" s="664"/>
      <c r="F152" s="664"/>
      <c r="G152" s="666"/>
      <c r="H152" s="17">
        <f>SUM(D153:D161)</f>
        <v>14</v>
      </c>
      <c r="I152" s="17">
        <f>COUNT(D153:D161)*2</f>
        <v>14</v>
      </c>
    </row>
    <row r="153" spans="1:155" ht="68">
      <c r="A153" s="19" t="s">
        <v>239</v>
      </c>
      <c r="B153" s="52" t="s">
        <v>240</v>
      </c>
      <c r="C153" s="250" t="s">
        <v>1198</v>
      </c>
      <c r="D153" s="422">
        <v>2</v>
      </c>
      <c r="E153" s="38" t="s">
        <v>241</v>
      </c>
      <c r="F153" s="24" t="s">
        <v>3106</v>
      </c>
      <c r="G153" s="183"/>
    </row>
    <row r="154" spans="1:155" ht="32">
      <c r="A154" s="19"/>
      <c r="B154" s="52"/>
      <c r="C154" s="47" t="s">
        <v>1199</v>
      </c>
      <c r="D154" s="422">
        <v>2</v>
      </c>
      <c r="E154" s="38" t="s">
        <v>241</v>
      </c>
      <c r="F154" s="24" t="s">
        <v>2697</v>
      </c>
      <c r="G154" s="160"/>
    </row>
    <row r="155" spans="1:155" s="124" customFormat="1">
      <c r="A155" s="19"/>
      <c r="B155" s="52"/>
      <c r="C155" s="26" t="s">
        <v>1200</v>
      </c>
      <c r="D155" s="422">
        <v>2</v>
      </c>
      <c r="E155" s="38" t="s">
        <v>241</v>
      </c>
      <c r="F155" s="47" t="s">
        <v>1911</v>
      </c>
      <c r="G155" s="160"/>
      <c r="H155" s="17"/>
      <c r="I155" s="17"/>
      <c r="J155" s="17"/>
      <c r="K155" s="17"/>
      <c r="L155" s="17"/>
      <c r="M155" s="17"/>
      <c r="N155" s="17"/>
      <c r="O155" s="17"/>
      <c r="P155" s="17"/>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row>
    <row r="156" spans="1:155" s="124" customFormat="1" ht="48">
      <c r="A156" s="19"/>
      <c r="B156" s="52"/>
      <c r="C156" s="40" t="s">
        <v>1201</v>
      </c>
      <c r="D156" s="422">
        <v>2</v>
      </c>
      <c r="E156" s="38" t="s">
        <v>241</v>
      </c>
      <c r="F156" s="60" t="s">
        <v>3107</v>
      </c>
      <c r="G156" s="295"/>
      <c r="H156" s="17"/>
      <c r="I156" s="17"/>
      <c r="J156" s="17"/>
      <c r="K156" s="17"/>
      <c r="L156" s="17"/>
      <c r="M156" s="17"/>
      <c r="N156" s="17"/>
      <c r="O156" s="17"/>
      <c r="P156" s="17"/>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row>
    <row r="157" spans="1:155" s="124" customFormat="1" ht="51">
      <c r="A157" s="19" t="s">
        <v>242</v>
      </c>
      <c r="B157" s="52" t="s">
        <v>243</v>
      </c>
      <c r="C157" s="38" t="s">
        <v>244</v>
      </c>
      <c r="D157" s="422">
        <v>2</v>
      </c>
      <c r="E157" s="35" t="s">
        <v>241</v>
      </c>
      <c r="F157" s="34"/>
      <c r="G157" s="22"/>
      <c r="H157" s="17"/>
      <c r="I157" s="17"/>
      <c r="J157" s="17"/>
      <c r="K157" s="17"/>
      <c r="L157" s="17"/>
      <c r="M157" s="17"/>
      <c r="N157" s="17"/>
      <c r="O157" s="17"/>
      <c r="P157" s="17"/>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row>
    <row r="158" spans="1:155" s="124" customFormat="1" ht="51">
      <c r="A158" s="19" t="s">
        <v>245</v>
      </c>
      <c r="B158" s="52" t="s">
        <v>246</v>
      </c>
      <c r="C158" s="38" t="s">
        <v>247</v>
      </c>
      <c r="D158" s="422">
        <v>2</v>
      </c>
      <c r="E158" s="35" t="s">
        <v>241</v>
      </c>
      <c r="F158" s="34"/>
      <c r="G158" s="22"/>
      <c r="H158" s="17"/>
      <c r="I158" s="17"/>
      <c r="J158" s="17"/>
      <c r="K158" s="17"/>
      <c r="L158" s="17"/>
      <c r="M158" s="17"/>
      <c r="N158" s="17"/>
      <c r="O158" s="17"/>
      <c r="P158" s="17"/>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row>
    <row r="159" spans="1:155" s="124" customFormat="1" ht="68" hidden="1">
      <c r="A159" s="36" t="s">
        <v>248</v>
      </c>
      <c r="B159" s="52" t="s">
        <v>249</v>
      </c>
      <c r="C159" s="24"/>
      <c r="D159" s="22"/>
      <c r="E159" s="35"/>
      <c r="F159" s="24"/>
      <c r="G159" s="319"/>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row>
    <row r="160" spans="1:155" s="124" customFormat="1" ht="78.75" customHeight="1">
      <c r="A160" s="27" t="s">
        <v>252</v>
      </c>
      <c r="B160" s="52" t="s">
        <v>253</v>
      </c>
      <c r="C160" s="77" t="s">
        <v>254</v>
      </c>
      <c r="D160" s="422">
        <v>2</v>
      </c>
      <c r="E160" s="35" t="s">
        <v>1202</v>
      </c>
      <c r="F160" s="29"/>
      <c r="G160" s="150"/>
      <c r="H160" s="17"/>
      <c r="I160" s="17"/>
      <c r="J160" s="17"/>
      <c r="K160" s="17"/>
      <c r="L160" s="17"/>
      <c r="M160" s="17"/>
      <c r="N160" s="17"/>
      <c r="O160" s="17"/>
      <c r="P160" s="17"/>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row>
    <row r="161" spans="1:155" s="124" customFormat="1" ht="47.25" hidden="1" customHeight="1">
      <c r="A161" s="36" t="s">
        <v>255</v>
      </c>
      <c r="B161" s="54" t="s">
        <v>256</v>
      </c>
      <c r="C161" s="34"/>
      <c r="D161" s="34"/>
      <c r="E161" s="35"/>
      <c r="F161" s="34"/>
      <c r="G161" s="31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row>
    <row r="162" spans="1:155" s="124" customFormat="1" ht="47.25" hidden="1" customHeight="1">
      <c r="A162" s="36" t="s">
        <v>257</v>
      </c>
      <c r="B162" s="652" t="s">
        <v>258</v>
      </c>
      <c r="C162" s="649"/>
      <c r="D162" s="649"/>
      <c r="E162" s="649"/>
      <c r="F162" s="649"/>
      <c r="G162" s="649"/>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row>
    <row r="163" spans="1:155" s="124" customFormat="1" ht="47.25" hidden="1" customHeight="1">
      <c r="A163" s="36" t="s">
        <v>259</v>
      </c>
      <c r="B163" s="40" t="s">
        <v>260</v>
      </c>
      <c r="C163" s="301"/>
      <c r="D163" s="301"/>
      <c r="E163" s="301"/>
      <c r="F163" s="301"/>
      <c r="G163" s="30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row>
    <row r="164" spans="1:155" s="124" customFormat="1" ht="47.25" hidden="1" customHeight="1">
      <c r="A164" s="36" t="s">
        <v>261</v>
      </c>
      <c r="B164" s="40" t="s">
        <v>262</v>
      </c>
      <c r="C164" s="301"/>
      <c r="D164" s="301"/>
      <c r="E164" s="301"/>
      <c r="F164" s="301"/>
      <c r="G164" s="30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row>
    <row r="165" spans="1:155" s="124" customFormat="1" ht="47.25" hidden="1" customHeight="1">
      <c r="A165" s="36" t="s">
        <v>263</v>
      </c>
      <c r="B165" s="40" t="s">
        <v>264</v>
      </c>
      <c r="C165" s="301"/>
      <c r="D165" s="301"/>
      <c r="E165" s="301"/>
      <c r="F165" s="301"/>
      <c r="G165" s="30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row>
    <row r="166" spans="1:155" s="124" customFormat="1" ht="47.25" hidden="1" customHeight="1">
      <c r="A166" s="36" t="s">
        <v>265</v>
      </c>
      <c r="B166" s="40" t="s">
        <v>266</v>
      </c>
      <c r="C166" s="301"/>
      <c r="D166" s="40"/>
      <c r="E166" s="301"/>
      <c r="F166" s="301"/>
      <c r="G166" s="30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row>
    <row r="167" spans="1:155" s="124" customFormat="1" ht="47.25" hidden="1" customHeight="1">
      <c r="A167" s="36" t="s">
        <v>267</v>
      </c>
      <c r="B167" s="40" t="s">
        <v>268</v>
      </c>
      <c r="C167" s="301"/>
      <c r="D167" s="301"/>
      <c r="E167" s="301"/>
      <c r="F167" s="301"/>
      <c r="G167" s="30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row>
    <row r="168" spans="1:155" s="124" customFormat="1" ht="47.25" hidden="1" customHeight="1">
      <c r="A168" s="36" t="s">
        <v>269</v>
      </c>
      <c r="B168" s="40" t="s">
        <v>270</v>
      </c>
      <c r="C168" s="301"/>
      <c r="D168" s="301"/>
      <c r="E168" s="301"/>
      <c r="F168" s="301"/>
      <c r="G168" s="30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row>
    <row r="169" spans="1:155" s="124" customFormat="1" ht="47.25" hidden="1" customHeight="1">
      <c r="A169" s="36" t="s">
        <v>271</v>
      </c>
      <c r="B169" s="40" t="s">
        <v>272</v>
      </c>
      <c r="C169" s="301"/>
      <c r="D169" s="301"/>
      <c r="E169" s="301"/>
      <c r="F169" s="301"/>
      <c r="G169" s="30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row>
    <row r="170" spans="1:155" s="124" customFormat="1" ht="47.25" hidden="1" customHeight="1">
      <c r="A170" s="36" t="s">
        <v>273</v>
      </c>
      <c r="B170" s="40" t="s">
        <v>274</v>
      </c>
      <c r="C170" s="301"/>
      <c r="D170" s="301"/>
      <c r="E170" s="301"/>
      <c r="F170" s="301"/>
      <c r="G170" s="30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row>
    <row r="171" spans="1:155" ht="47.25" hidden="1" customHeight="1">
      <c r="A171" s="36" t="s">
        <v>275</v>
      </c>
      <c r="B171" s="40" t="s">
        <v>276</v>
      </c>
      <c r="C171" s="301"/>
      <c r="D171" s="301"/>
      <c r="E171" s="301"/>
      <c r="F171" s="301"/>
      <c r="G171" s="320"/>
      <c r="H171" s="124"/>
      <c r="I171" s="124"/>
      <c r="J171" s="124"/>
      <c r="K171" s="124"/>
      <c r="L171" s="124"/>
      <c r="M171" s="124"/>
      <c r="N171" s="124"/>
      <c r="O171" s="1"/>
      <c r="P171" s="1"/>
    </row>
    <row r="172" spans="1:155" ht="47.25" hidden="1" customHeight="1">
      <c r="A172" s="36" t="s">
        <v>277</v>
      </c>
      <c r="B172" s="40" t="s">
        <v>278</v>
      </c>
      <c r="C172" s="301"/>
      <c r="D172" s="301"/>
      <c r="E172" s="301"/>
      <c r="F172" s="301"/>
      <c r="G172" s="301"/>
      <c r="H172" s="124"/>
      <c r="I172" s="124"/>
      <c r="J172" s="124"/>
      <c r="K172" s="124"/>
      <c r="L172" s="124"/>
      <c r="M172" s="124"/>
      <c r="N172" s="124"/>
      <c r="O172" s="1"/>
      <c r="P172" s="1"/>
    </row>
    <row r="173" spans="1:155" ht="45" hidden="1" customHeight="1">
      <c r="A173" s="36" t="s">
        <v>279</v>
      </c>
      <c r="B173" s="40" t="s">
        <v>280</v>
      </c>
      <c r="C173" s="301"/>
      <c r="D173" s="301"/>
      <c r="E173" s="301"/>
      <c r="F173" s="301"/>
      <c r="G173" s="301"/>
      <c r="H173" s="124"/>
      <c r="I173" s="124"/>
      <c r="J173" s="124"/>
      <c r="K173" s="124"/>
      <c r="L173" s="124"/>
      <c r="M173" s="124"/>
      <c r="N173" s="124"/>
      <c r="O173" s="1"/>
      <c r="P173" s="1"/>
    </row>
    <row r="174" spans="1:155" ht="19">
      <c r="A174" s="140"/>
      <c r="B174" s="772" t="s">
        <v>281</v>
      </c>
      <c r="C174" s="772"/>
      <c r="D174" s="773"/>
      <c r="E174" s="772"/>
      <c r="F174" s="772"/>
      <c r="G174" s="772"/>
      <c r="H174" s="17">
        <f>H175+H196+H201+H205+H211+H218+H228</f>
        <v>104</v>
      </c>
      <c r="I174" s="17">
        <f>I175+I196+I201+I205+I211+I218+I228</f>
        <v>104</v>
      </c>
    </row>
    <row r="175" spans="1:155" ht="40.25" customHeight="1">
      <c r="A175" s="141" t="s">
        <v>282</v>
      </c>
      <c r="B175" s="648" t="s">
        <v>283</v>
      </c>
      <c r="C175" s="664"/>
      <c r="D175" s="664"/>
      <c r="E175" s="664"/>
      <c r="F175" s="664"/>
      <c r="G175" s="666"/>
      <c r="H175" s="17">
        <f>SUM(D176:D195)</f>
        <v>40</v>
      </c>
      <c r="I175" s="17">
        <f>COUNT(D176:D195)*2</f>
        <v>40</v>
      </c>
    </row>
    <row r="176" spans="1:155" ht="64">
      <c r="A176" s="19" t="s">
        <v>284</v>
      </c>
      <c r="B176" s="37" t="s">
        <v>285</v>
      </c>
      <c r="C176" s="77" t="s">
        <v>2532</v>
      </c>
      <c r="D176" s="421">
        <v>2</v>
      </c>
      <c r="E176" s="35" t="s">
        <v>168</v>
      </c>
      <c r="F176" s="24" t="s">
        <v>2533</v>
      </c>
      <c r="G176" s="183"/>
    </row>
    <row r="177" spans="1:7" ht="34">
      <c r="A177" s="19" t="s">
        <v>287</v>
      </c>
      <c r="B177" s="54" t="s">
        <v>288</v>
      </c>
      <c r="C177" s="40" t="s">
        <v>290</v>
      </c>
      <c r="D177" s="421">
        <v>2</v>
      </c>
      <c r="E177" s="35" t="s">
        <v>168</v>
      </c>
      <c r="F177" s="85" t="s">
        <v>3108</v>
      </c>
      <c r="G177" s="22"/>
    </row>
    <row r="178" spans="1:7" ht="32">
      <c r="A178" s="19"/>
      <c r="B178" s="54"/>
      <c r="C178" s="40" t="s">
        <v>2534</v>
      </c>
      <c r="D178" s="421">
        <v>2</v>
      </c>
      <c r="E178" s="35" t="s">
        <v>168</v>
      </c>
      <c r="F178" s="24" t="s">
        <v>1203</v>
      </c>
      <c r="G178" s="22"/>
    </row>
    <row r="179" spans="1:7">
      <c r="A179" s="19"/>
      <c r="B179" s="54"/>
      <c r="C179" s="40" t="s">
        <v>2536</v>
      </c>
      <c r="D179" s="421">
        <v>2</v>
      </c>
      <c r="E179" s="35" t="s">
        <v>168</v>
      </c>
      <c r="F179" s="85" t="s">
        <v>2535</v>
      </c>
      <c r="G179" s="22"/>
    </row>
    <row r="180" spans="1:7" ht="32">
      <c r="A180" s="19"/>
      <c r="B180" s="54"/>
      <c r="C180" s="40" t="s">
        <v>1205</v>
      </c>
      <c r="D180" s="421">
        <v>2</v>
      </c>
      <c r="E180" s="35" t="s">
        <v>168</v>
      </c>
      <c r="F180" s="34"/>
      <c r="G180" s="22"/>
    </row>
    <row r="181" spans="1:7" ht="32">
      <c r="A181" s="19"/>
      <c r="C181" s="67" t="s">
        <v>1610</v>
      </c>
      <c r="D181" s="421">
        <v>2</v>
      </c>
      <c r="E181" s="35" t="s">
        <v>168</v>
      </c>
      <c r="F181" s="24" t="s">
        <v>3109</v>
      </c>
      <c r="G181" s="22"/>
    </row>
    <row r="182" spans="1:7" ht="48">
      <c r="A182" s="19"/>
      <c r="B182" s="54"/>
      <c r="C182" s="165" t="s">
        <v>2537</v>
      </c>
      <c r="D182" s="421">
        <v>2</v>
      </c>
      <c r="E182" s="35" t="s">
        <v>168</v>
      </c>
      <c r="F182" s="24" t="s">
        <v>2538</v>
      </c>
      <c r="G182" s="22"/>
    </row>
    <row r="183" spans="1:7" ht="34">
      <c r="A183" s="19" t="s">
        <v>291</v>
      </c>
      <c r="B183" s="37" t="s">
        <v>292</v>
      </c>
      <c r="C183" s="40" t="s">
        <v>2539</v>
      </c>
      <c r="D183" s="421">
        <v>2</v>
      </c>
      <c r="E183" s="35" t="s">
        <v>168</v>
      </c>
      <c r="F183" s="40"/>
      <c r="G183" s="22"/>
    </row>
    <row r="184" spans="1:7" ht="32">
      <c r="A184" s="19"/>
      <c r="B184" s="37"/>
      <c r="C184" s="40" t="s">
        <v>2540</v>
      </c>
      <c r="D184" s="421">
        <v>2</v>
      </c>
      <c r="E184" s="35" t="s">
        <v>168</v>
      </c>
      <c r="F184" s="40"/>
      <c r="G184" s="22"/>
    </row>
    <row r="185" spans="1:7" ht="32">
      <c r="A185" s="19"/>
      <c r="B185" s="37"/>
      <c r="C185" s="24" t="s">
        <v>2544</v>
      </c>
      <c r="D185" s="421">
        <v>2</v>
      </c>
      <c r="E185" s="35" t="s">
        <v>168</v>
      </c>
      <c r="F185" s="24" t="s">
        <v>2543</v>
      </c>
      <c r="G185" s="22"/>
    </row>
    <row r="186" spans="1:7">
      <c r="A186" s="19"/>
      <c r="B186" s="37"/>
      <c r="C186" s="24" t="s">
        <v>1206</v>
      </c>
      <c r="D186" s="421">
        <v>2</v>
      </c>
      <c r="E186" s="35" t="s">
        <v>121</v>
      </c>
      <c r="F186" s="24" t="s">
        <v>2542</v>
      </c>
      <c r="G186" s="22"/>
    </row>
    <row r="187" spans="1:7">
      <c r="A187" s="19"/>
      <c r="B187" s="37"/>
      <c r="C187" s="79" t="s">
        <v>2541</v>
      </c>
      <c r="D187" s="421">
        <v>2</v>
      </c>
      <c r="E187" s="35" t="s">
        <v>168</v>
      </c>
      <c r="F187" s="34"/>
      <c r="G187" s="22"/>
    </row>
    <row r="188" spans="1:7" ht="32">
      <c r="A188" s="19"/>
      <c r="B188" s="37"/>
      <c r="C188" s="40" t="s">
        <v>2545</v>
      </c>
      <c r="D188" s="421">
        <v>2</v>
      </c>
      <c r="E188" s="35" t="s">
        <v>168</v>
      </c>
      <c r="F188" s="24"/>
      <c r="G188" s="22"/>
    </row>
    <row r="189" spans="1:7">
      <c r="A189" s="19"/>
      <c r="B189" s="37"/>
      <c r="C189" s="40" t="s">
        <v>2546</v>
      </c>
      <c r="D189" s="421">
        <v>2</v>
      </c>
      <c r="E189" s="35" t="s">
        <v>168</v>
      </c>
      <c r="F189" s="40" t="s">
        <v>2698</v>
      </c>
      <c r="G189" s="22"/>
    </row>
    <row r="190" spans="1:7" ht="51">
      <c r="A190" s="19" t="s">
        <v>297</v>
      </c>
      <c r="B190" s="37" t="s">
        <v>298</v>
      </c>
      <c r="C190" s="228" t="s">
        <v>2358</v>
      </c>
      <c r="D190" s="421">
        <v>2</v>
      </c>
      <c r="E190" s="23" t="s">
        <v>168</v>
      </c>
      <c r="F190" s="34" t="s">
        <v>2919</v>
      </c>
      <c r="G190" s="183"/>
    </row>
    <row r="191" spans="1:7" ht="48">
      <c r="A191" s="19"/>
      <c r="B191" s="37"/>
      <c r="C191" s="40" t="s">
        <v>1207</v>
      </c>
      <c r="D191" s="421">
        <v>2</v>
      </c>
      <c r="E191" s="35" t="s">
        <v>168</v>
      </c>
      <c r="F191" s="40" t="s">
        <v>1616</v>
      </c>
      <c r="G191" s="22"/>
    </row>
    <row r="192" spans="1:7" ht="51">
      <c r="A192" s="19" t="s">
        <v>300</v>
      </c>
      <c r="B192" s="37" t="s">
        <v>301</v>
      </c>
      <c r="C192" s="40" t="s">
        <v>302</v>
      </c>
      <c r="D192" s="421">
        <v>2</v>
      </c>
      <c r="E192" s="35" t="s">
        <v>168</v>
      </c>
      <c r="F192" s="34"/>
      <c r="G192" s="22"/>
    </row>
    <row r="193" spans="1:9" ht="34">
      <c r="A193" s="19" t="s">
        <v>303</v>
      </c>
      <c r="B193" s="37" t="s">
        <v>304</v>
      </c>
      <c r="C193" s="59" t="s">
        <v>2547</v>
      </c>
      <c r="D193" s="421">
        <v>2</v>
      </c>
      <c r="E193" s="35" t="s">
        <v>168</v>
      </c>
      <c r="F193" s="24" t="s">
        <v>3110</v>
      </c>
      <c r="G193" s="389"/>
    </row>
    <row r="194" spans="1:9" ht="85">
      <c r="A194" s="19" t="s">
        <v>305</v>
      </c>
      <c r="B194" s="37" t="s">
        <v>306</v>
      </c>
      <c r="C194" s="24" t="s">
        <v>2548</v>
      </c>
      <c r="D194" s="421">
        <v>2</v>
      </c>
      <c r="E194" s="35" t="s">
        <v>168</v>
      </c>
      <c r="F194" s="34"/>
      <c r="G194" s="22"/>
    </row>
    <row r="195" spans="1:9" ht="32">
      <c r="A195" s="19"/>
      <c r="B195" s="70"/>
      <c r="C195" s="40" t="s">
        <v>1208</v>
      </c>
      <c r="D195" s="421">
        <v>2</v>
      </c>
      <c r="E195" s="23" t="s">
        <v>168</v>
      </c>
      <c r="F195" s="40" t="s">
        <v>1209</v>
      </c>
      <c r="G195" s="98"/>
    </row>
    <row r="196" spans="1:9" ht="40.25" customHeight="1">
      <c r="A196" s="141" t="s">
        <v>308</v>
      </c>
      <c r="B196" s="777" t="s">
        <v>309</v>
      </c>
      <c r="C196" s="778"/>
      <c r="D196" s="778"/>
      <c r="E196" s="778"/>
      <c r="F196" s="778"/>
      <c r="G196" s="779"/>
      <c r="H196" s="17">
        <f>SUM(D197:D200)</f>
        <v>8</v>
      </c>
      <c r="I196" s="17">
        <f>COUNT(D197:D200)*2</f>
        <v>8</v>
      </c>
    </row>
    <row r="197" spans="1:9" ht="34">
      <c r="A197" s="19" t="s">
        <v>310</v>
      </c>
      <c r="B197" s="54" t="s">
        <v>311</v>
      </c>
      <c r="C197" s="38" t="s">
        <v>312</v>
      </c>
      <c r="D197" s="423">
        <v>2</v>
      </c>
      <c r="E197" s="35" t="s">
        <v>168</v>
      </c>
      <c r="F197" s="38" t="s">
        <v>2797</v>
      </c>
      <c r="G197" s="22"/>
    </row>
    <row r="198" spans="1:9" ht="47.25" customHeight="1">
      <c r="A198" s="19" t="s">
        <v>313</v>
      </c>
      <c r="B198" s="54" t="s">
        <v>314</v>
      </c>
      <c r="C198" s="34" t="s">
        <v>2549</v>
      </c>
      <c r="D198" s="423">
        <v>2</v>
      </c>
      <c r="E198" s="35" t="s">
        <v>168</v>
      </c>
      <c r="F198" s="24" t="s">
        <v>2550</v>
      </c>
      <c r="G198" s="22"/>
    </row>
    <row r="199" spans="1:9" ht="64">
      <c r="A199" s="19" t="s">
        <v>315</v>
      </c>
      <c r="B199" s="54" t="s">
        <v>316</v>
      </c>
      <c r="C199" s="362" t="s">
        <v>1210</v>
      </c>
      <c r="D199" s="423">
        <v>2</v>
      </c>
      <c r="E199" s="35" t="s">
        <v>168</v>
      </c>
      <c r="F199" s="85" t="s">
        <v>2699</v>
      </c>
      <c r="G199" s="22"/>
    </row>
    <row r="200" spans="1:9" ht="48">
      <c r="A200" s="152" t="s">
        <v>318</v>
      </c>
      <c r="B200" s="153" t="s">
        <v>319</v>
      </c>
      <c r="C200" s="121" t="s">
        <v>2552</v>
      </c>
      <c r="D200" s="423">
        <v>2</v>
      </c>
      <c r="E200" s="35" t="s">
        <v>168</v>
      </c>
      <c r="F200" s="85" t="s">
        <v>2551</v>
      </c>
      <c r="G200" s="22"/>
    </row>
    <row r="201" spans="1:9" ht="40.25" customHeight="1">
      <c r="A201" s="141" t="s">
        <v>321</v>
      </c>
      <c r="B201" s="648" t="s">
        <v>322</v>
      </c>
      <c r="C201" s="664"/>
      <c r="D201" s="664"/>
      <c r="E201" s="664"/>
      <c r="F201" s="664"/>
      <c r="G201" s="666"/>
      <c r="H201" s="17">
        <f>SUM(D202:D204)</f>
        <v>6</v>
      </c>
      <c r="I201" s="17">
        <f>COUNT(D202:D204)*2</f>
        <v>6</v>
      </c>
    </row>
    <row r="202" spans="1:9" ht="48">
      <c r="A202" s="19" t="s">
        <v>323</v>
      </c>
      <c r="B202" s="54" t="s">
        <v>324</v>
      </c>
      <c r="C202" s="77" t="s">
        <v>1211</v>
      </c>
      <c r="D202" s="422">
        <v>2</v>
      </c>
      <c r="E202" s="38" t="s">
        <v>326</v>
      </c>
      <c r="F202" s="85" t="s">
        <v>2440</v>
      </c>
      <c r="G202" s="22"/>
    </row>
    <row r="203" spans="1:9" ht="60" customHeight="1">
      <c r="A203" s="19" t="s">
        <v>327</v>
      </c>
      <c r="B203" s="155" t="s">
        <v>328</v>
      </c>
      <c r="C203" s="77" t="s">
        <v>3111</v>
      </c>
      <c r="D203" s="422">
        <v>2</v>
      </c>
      <c r="E203" s="38" t="s">
        <v>168</v>
      </c>
      <c r="F203" s="24" t="s">
        <v>1212</v>
      </c>
      <c r="G203" s="22"/>
    </row>
    <row r="204" spans="1:9" ht="63" customHeight="1">
      <c r="A204" s="19" t="s">
        <v>331</v>
      </c>
      <c r="B204" s="54" t="s">
        <v>332</v>
      </c>
      <c r="C204" s="38" t="s">
        <v>333</v>
      </c>
      <c r="D204" s="422">
        <v>2</v>
      </c>
      <c r="E204" s="38" t="s">
        <v>81</v>
      </c>
      <c r="F204" s="85" t="s">
        <v>2554</v>
      </c>
      <c r="G204" s="22"/>
    </row>
    <row r="205" spans="1:9" ht="40.25" customHeight="1">
      <c r="A205" s="141" t="s">
        <v>335</v>
      </c>
      <c r="B205" s="648" t="s">
        <v>336</v>
      </c>
      <c r="C205" s="664"/>
      <c r="D205" s="664"/>
      <c r="E205" s="664"/>
      <c r="F205" s="664"/>
      <c r="G205" s="666"/>
      <c r="H205" s="17">
        <f>SUM(D206:D210)</f>
        <v>8</v>
      </c>
      <c r="I205" s="17">
        <f>COUNT(D206:D210)*2</f>
        <v>8</v>
      </c>
    </row>
    <row r="206" spans="1:9" ht="31.5" customHeight="1">
      <c r="A206" s="19" t="s">
        <v>337</v>
      </c>
      <c r="B206" s="37" t="s">
        <v>338</v>
      </c>
      <c r="C206" s="24" t="s">
        <v>2441</v>
      </c>
      <c r="D206" s="421">
        <v>2</v>
      </c>
      <c r="E206" s="23" t="s">
        <v>339</v>
      </c>
      <c r="F206" s="321" t="s">
        <v>2442</v>
      </c>
      <c r="G206" s="22"/>
    </row>
    <row r="207" spans="1:9" ht="47.25" customHeight="1">
      <c r="A207" s="19" t="s">
        <v>340</v>
      </c>
      <c r="B207" s="37" t="s">
        <v>341</v>
      </c>
      <c r="C207" s="24" t="s">
        <v>1213</v>
      </c>
      <c r="D207" s="421">
        <v>2</v>
      </c>
      <c r="E207" s="23" t="s">
        <v>339</v>
      </c>
      <c r="F207" s="85" t="s">
        <v>2555</v>
      </c>
      <c r="G207" s="22"/>
    </row>
    <row r="208" spans="1:9" ht="47.25" customHeight="1">
      <c r="A208" s="19" t="s">
        <v>342</v>
      </c>
      <c r="B208" s="37" t="s">
        <v>343</v>
      </c>
      <c r="C208" s="34" t="s">
        <v>1214</v>
      </c>
      <c r="D208" s="421">
        <v>2</v>
      </c>
      <c r="E208" s="23" t="s">
        <v>339</v>
      </c>
      <c r="F208" s="121" t="s">
        <v>2556</v>
      </c>
      <c r="G208" s="22"/>
    </row>
    <row r="209" spans="1:16" ht="47.25" hidden="1" customHeight="1">
      <c r="A209" s="36" t="s">
        <v>346</v>
      </c>
      <c r="B209" s="37" t="s">
        <v>347</v>
      </c>
      <c r="C209" s="34"/>
      <c r="D209" s="34"/>
      <c r="E209" s="23"/>
      <c r="F209" s="34"/>
      <c r="G209" s="34"/>
      <c r="H209" s="124"/>
      <c r="I209" s="124"/>
      <c r="J209" s="124"/>
      <c r="K209" s="124"/>
      <c r="L209" s="124"/>
      <c r="M209" s="124"/>
      <c r="N209" s="124"/>
      <c r="O209" s="1"/>
      <c r="P209" s="1"/>
    </row>
    <row r="210" spans="1:16" ht="34">
      <c r="A210" s="19" t="s">
        <v>349</v>
      </c>
      <c r="B210" s="37" t="s">
        <v>350</v>
      </c>
      <c r="C210" s="77" t="s">
        <v>2557</v>
      </c>
      <c r="D210" s="421">
        <v>2</v>
      </c>
      <c r="E210" s="38" t="s">
        <v>81</v>
      </c>
      <c r="F210" s="121" t="s">
        <v>2700</v>
      </c>
      <c r="G210" s="22"/>
    </row>
    <row r="211" spans="1:16" ht="40.25" customHeight="1">
      <c r="A211" s="141" t="s">
        <v>352</v>
      </c>
      <c r="B211" s="648" t="s">
        <v>1215</v>
      </c>
      <c r="C211" s="664"/>
      <c r="D211" s="664"/>
      <c r="E211" s="664"/>
      <c r="F211" s="664"/>
      <c r="G211" s="666"/>
      <c r="H211" s="17">
        <f>SUM(D212:D217)</f>
        <v>12</v>
      </c>
      <c r="I211" s="17">
        <f>COUNT(D212:D217)*2</f>
        <v>12</v>
      </c>
    </row>
    <row r="212" spans="1:16" ht="51" customHeight="1">
      <c r="A212" s="19" t="s">
        <v>354</v>
      </c>
      <c r="B212" s="37" t="s">
        <v>355</v>
      </c>
      <c r="C212" s="24" t="s">
        <v>1216</v>
      </c>
      <c r="D212" s="421">
        <v>2</v>
      </c>
      <c r="E212" s="35" t="s">
        <v>357</v>
      </c>
      <c r="F212" s="24" t="s">
        <v>3112</v>
      </c>
      <c r="G212" s="295"/>
    </row>
    <row r="213" spans="1:16" ht="78" customHeight="1">
      <c r="A213" s="19"/>
      <c r="B213" s="37"/>
      <c r="C213" s="24" t="s">
        <v>1217</v>
      </c>
      <c r="D213" s="421">
        <v>2</v>
      </c>
      <c r="E213" s="35" t="s">
        <v>357</v>
      </c>
      <c r="F213" s="24" t="s">
        <v>3113</v>
      </c>
      <c r="G213" s="160"/>
    </row>
    <row r="214" spans="1:16" ht="104.25" customHeight="1">
      <c r="A214" s="19"/>
      <c r="B214" s="37"/>
      <c r="C214" s="24" t="s">
        <v>1218</v>
      </c>
      <c r="D214" s="421">
        <v>2</v>
      </c>
      <c r="E214" s="35" t="s">
        <v>357</v>
      </c>
      <c r="F214" s="24" t="s">
        <v>3114</v>
      </c>
      <c r="G214" s="160"/>
    </row>
    <row r="215" spans="1:16" ht="105" customHeight="1">
      <c r="A215" s="19" t="s">
        <v>360</v>
      </c>
      <c r="B215" s="37" t="s">
        <v>361</v>
      </c>
      <c r="C215" s="60" t="s">
        <v>1219</v>
      </c>
      <c r="D215" s="421">
        <v>2</v>
      </c>
      <c r="E215" s="79" t="s">
        <v>357</v>
      </c>
      <c r="F215" s="60" t="s">
        <v>3115</v>
      </c>
      <c r="G215" s="160"/>
    </row>
    <row r="216" spans="1:16" ht="107.25" customHeight="1">
      <c r="A216" s="19"/>
      <c r="B216" s="37"/>
      <c r="C216" s="24" t="s">
        <v>1220</v>
      </c>
      <c r="D216" s="421">
        <v>2</v>
      </c>
      <c r="E216" s="35" t="s">
        <v>357</v>
      </c>
      <c r="F216" s="24" t="s">
        <v>1221</v>
      </c>
      <c r="G216" s="160"/>
    </row>
    <row r="217" spans="1:16" ht="120" customHeight="1">
      <c r="A217" s="19" t="s">
        <v>363</v>
      </c>
      <c r="B217" s="54" t="s">
        <v>364</v>
      </c>
      <c r="C217" s="24" t="s">
        <v>1222</v>
      </c>
      <c r="D217" s="421">
        <v>2</v>
      </c>
      <c r="E217" s="35" t="s">
        <v>357</v>
      </c>
      <c r="F217" s="24" t="s">
        <v>3349</v>
      </c>
      <c r="G217" s="374"/>
    </row>
    <row r="218" spans="1:16" ht="40.25" customHeight="1">
      <c r="A218" s="141" t="s">
        <v>365</v>
      </c>
      <c r="B218" s="648" t="s">
        <v>366</v>
      </c>
      <c r="C218" s="664"/>
      <c r="D218" s="664"/>
      <c r="E218" s="664"/>
      <c r="F218" s="664"/>
      <c r="G218" s="666"/>
      <c r="H218" s="17">
        <f>SUM(D219:D227)</f>
        <v>18</v>
      </c>
      <c r="I218" s="17">
        <f>COUNT(D219:D227)*2</f>
        <v>18</v>
      </c>
    </row>
    <row r="219" spans="1:16" ht="80">
      <c r="A219" s="19" t="s">
        <v>367</v>
      </c>
      <c r="B219" s="37" t="s">
        <v>368</v>
      </c>
      <c r="C219" s="20" t="s">
        <v>369</v>
      </c>
      <c r="D219" s="421">
        <v>2</v>
      </c>
      <c r="E219" s="23" t="s">
        <v>168</v>
      </c>
      <c r="F219" s="85" t="s">
        <v>2558</v>
      </c>
      <c r="G219" s="160"/>
    </row>
    <row r="220" spans="1:16" ht="63" customHeight="1">
      <c r="A220" s="19" t="s">
        <v>370</v>
      </c>
      <c r="B220" s="37" t="s">
        <v>371</v>
      </c>
      <c r="C220" s="20" t="s">
        <v>2701</v>
      </c>
      <c r="D220" s="421">
        <v>2</v>
      </c>
      <c r="E220" s="23" t="s">
        <v>168</v>
      </c>
      <c r="F220" s="85" t="s">
        <v>3116</v>
      </c>
      <c r="G220" s="160"/>
    </row>
    <row r="221" spans="1:16" ht="63" customHeight="1">
      <c r="A221" s="19" t="s">
        <v>375</v>
      </c>
      <c r="B221" s="37" t="s">
        <v>376</v>
      </c>
      <c r="C221" s="156" t="s">
        <v>1223</v>
      </c>
      <c r="D221" s="421">
        <v>2</v>
      </c>
      <c r="E221" s="23" t="s">
        <v>168</v>
      </c>
      <c r="F221" s="24" t="s">
        <v>3117</v>
      </c>
      <c r="G221" s="22"/>
    </row>
    <row r="222" spans="1:16" ht="58.5" customHeight="1">
      <c r="A222" s="19" t="s">
        <v>377</v>
      </c>
      <c r="B222" s="37" t="s">
        <v>378</v>
      </c>
      <c r="C222" s="20" t="s">
        <v>1224</v>
      </c>
      <c r="D222" s="421">
        <v>2</v>
      </c>
      <c r="E222" s="23" t="s">
        <v>168</v>
      </c>
      <c r="F222" s="60" t="s">
        <v>2702</v>
      </c>
      <c r="G222" s="295"/>
    </row>
    <row r="223" spans="1:16" ht="31.5" customHeight="1">
      <c r="A223" s="19" t="s">
        <v>379</v>
      </c>
      <c r="B223" s="37" t="s">
        <v>380</v>
      </c>
      <c r="C223" s="20" t="s">
        <v>381</v>
      </c>
      <c r="D223" s="421">
        <v>2</v>
      </c>
      <c r="E223" s="23" t="s">
        <v>168</v>
      </c>
      <c r="F223" s="38" t="s">
        <v>1225</v>
      </c>
      <c r="G223" s="39"/>
    </row>
    <row r="224" spans="1:16" ht="47.25" customHeight="1">
      <c r="A224" s="19" t="s">
        <v>383</v>
      </c>
      <c r="B224" s="37" t="s">
        <v>384</v>
      </c>
      <c r="C224" s="20" t="s">
        <v>2810</v>
      </c>
      <c r="D224" s="421">
        <v>2</v>
      </c>
      <c r="E224" s="44" t="s">
        <v>168</v>
      </c>
      <c r="F224" s="38" t="s">
        <v>385</v>
      </c>
      <c r="G224" s="22"/>
    </row>
    <row r="225" spans="1:16" ht="47.25" customHeight="1">
      <c r="A225" s="19" t="s">
        <v>387</v>
      </c>
      <c r="B225" s="37" t="s">
        <v>388</v>
      </c>
      <c r="C225" s="24" t="s">
        <v>3118</v>
      </c>
      <c r="D225" s="421">
        <v>2</v>
      </c>
      <c r="E225" s="44" t="s">
        <v>168</v>
      </c>
      <c r="F225" s="40" t="s">
        <v>2561</v>
      </c>
      <c r="G225" s="39"/>
    </row>
    <row r="226" spans="1:16" ht="32">
      <c r="A226" s="19"/>
      <c r="B226" s="34"/>
      <c r="C226" s="34" t="s">
        <v>1226</v>
      </c>
      <c r="D226" s="421">
        <v>2</v>
      </c>
      <c r="E226" s="23" t="s">
        <v>168</v>
      </c>
      <c r="F226" s="29" t="s">
        <v>3119</v>
      </c>
      <c r="G226" s="319"/>
    </row>
    <row r="227" spans="1:16" ht="32">
      <c r="A227" s="72"/>
      <c r="B227" s="34"/>
      <c r="C227" s="40" t="s">
        <v>1227</v>
      </c>
      <c r="D227" s="421">
        <v>2</v>
      </c>
      <c r="E227" s="23" t="s">
        <v>168</v>
      </c>
      <c r="F227" s="165" t="s">
        <v>2562</v>
      </c>
      <c r="G227" s="491"/>
    </row>
    <row r="228" spans="1:16" ht="39" customHeight="1">
      <c r="A228" s="141" t="s">
        <v>391</v>
      </c>
      <c r="B228" s="652" t="s">
        <v>392</v>
      </c>
      <c r="C228" s="672"/>
      <c r="D228" s="672"/>
      <c r="E228" s="672"/>
      <c r="F228" s="672"/>
      <c r="G228" s="674"/>
      <c r="H228" s="17">
        <f>SUM(D229:D241)</f>
        <v>12</v>
      </c>
      <c r="I228" s="17">
        <f>COUNT(D229:D241)*2</f>
        <v>12</v>
      </c>
    </row>
    <row r="229" spans="1:16" ht="48">
      <c r="A229" s="72" t="s">
        <v>393</v>
      </c>
      <c r="B229" s="77" t="s">
        <v>394</v>
      </c>
      <c r="C229" s="40" t="s">
        <v>395</v>
      </c>
      <c r="D229" s="425">
        <v>2</v>
      </c>
      <c r="E229" s="75" t="s">
        <v>122</v>
      </c>
      <c r="F229" s="67" t="s">
        <v>1717</v>
      </c>
      <c r="G229" s="492"/>
    </row>
    <row r="230" spans="1:16" ht="75" customHeight="1">
      <c r="A230" s="78" t="s">
        <v>396</v>
      </c>
      <c r="B230" s="40" t="s">
        <v>397</v>
      </c>
      <c r="C230" s="77" t="s">
        <v>398</v>
      </c>
      <c r="D230" s="425">
        <v>2</v>
      </c>
      <c r="E230" s="79" t="s">
        <v>122</v>
      </c>
      <c r="F230" s="77" t="s">
        <v>399</v>
      </c>
      <c r="G230" s="464"/>
    </row>
    <row r="231" spans="1:16" ht="75" hidden="1" customHeight="1">
      <c r="A231" s="36" t="s">
        <v>400</v>
      </c>
      <c r="B231" s="77" t="s">
        <v>401</v>
      </c>
      <c r="C231" s="77"/>
      <c r="D231" s="24"/>
      <c r="E231" s="79"/>
      <c r="F231" s="40"/>
      <c r="G231" s="80"/>
      <c r="H231" s="124"/>
      <c r="I231" s="124"/>
      <c r="J231" s="124"/>
      <c r="K231" s="124"/>
      <c r="L231" s="124"/>
      <c r="M231" s="124"/>
      <c r="N231" s="124"/>
      <c r="O231" s="1"/>
      <c r="P231" s="1"/>
    </row>
    <row r="232" spans="1:16" ht="75" hidden="1" customHeight="1">
      <c r="A232" s="36" t="s">
        <v>402</v>
      </c>
      <c r="B232" s="77" t="s">
        <v>403</v>
      </c>
      <c r="C232" s="77"/>
      <c r="D232" s="24"/>
      <c r="E232" s="79"/>
      <c r="F232" s="40"/>
      <c r="G232" s="80"/>
      <c r="H232" s="124"/>
      <c r="I232" s="124"/>
      <c r="J232" s="124"/>
      <c r="K232" s="124"/>
      <c r="L232" s="124"/>
      <c r="M232" s="124"/>
      <c r="N232" s="124"/>
      <c r="O232" s="1"/>
      <c r="P232" s="1"/>
    </row>
    <row r="233" spans="1:16" ht="75" hidden="1" customHeight="1">
      <c r="A233" s="36" t="s">
        <v>404</v>
      </c>
      <c r="B233" s="77" t="s">
        <v>405</v>
      </c>
      <c r="C233" s="77"/>
      <c r="D233" s="24"/>
      <c r="E233" s="79"/>
      <c r="F233" s="40"/>
      <c r="G233" s="80"/>
      <c r="H233" s="124"/>
      <c r="I233" s="124"/>
      <c r="J233" s="124"/>
      <c r="K233" s="124"/>
      <c r="L233" s="124"/>
      <c r="M233" s="124"/>
      <c r="N233" s="124"/>
      <c r="O233" s="1"/>
      <c r="P233" s="1"/>
    </row>
    <row r="234" spans="1:16" ht="75" hidden="1" customHeight="1">
      <c r="A234" s="36" t="s">
        <v>406</v>
      </c>
      <c r="B234" s="77" t="s">
        <v>407</v>
      </c>
      <c r="C234" s="77"/>
      <c r="D234" s="24"/>
      <c r="E234" s="79"/>
      <c r="F234" s="40"/>
      <c r="G234" s="80"/>
      <c r="H234" s="124"/>
      <c r="I234" s="124"/>
      <c r="J234" s="124"/>
      <c r="K234" s="124"/>
      <c r="L234" s="124"/>
      <c r="M234" s="124"/>
      <c r="N234" s="124"/>
      <c r="O234" s="1"/>
      <c r="P234" s="1"/>
    </row>
    <row r="235" spans="1:16" ht="75" hidden="1" customHeight="1">
      <c r="A235" s="36" t="s">
        <v>408</v>
      </c>
      <c r="B235" s="77" t="s">
        <v>409</v>
      </c>
      <c r="C235" s="77"/>
      <c r="D235" s="24"/>
      <c r="E235" s="79"/>
      <c r="F235" s="40"/>
      <c r="G235" s="80"/>
      <c r="H235" s="124"/>
      <c r="I235" s="124"/>
      <c r="J235" s="124"/>
      <c r="K235" s="124"/>
      <c r="L235" s="124"/>
      <c r="M235" s="124"/>
      <c r="N235" s="124"/>
      <c r="O235" s="1"/>
      <c r="P235" s="1"/>
    </row>
    <row r="236" spans="1:16" ht="75" hidden="1" customHeight="1">
      <c r="A236" s="36" t="s">
        <v>410</v>
      </c>
      <c r="B236" s="77" t="s">
        <v>411</v>
      </c>
      <c r="C236" s="77"/>
      <c r="D236" s="24"/>
      <c r="E236" s="79"/>
      <c r="F236" s="40"/>
      <c r="G236" s="80"/>
      <c r="H236" s="124"/>
      <c r="I236" s="124"/>
      <c r="J236" s="124"/>
      <c r="K236" s="124"/>
      <c r="L236" s="124"/>
      <c r="M236" s="124"/>
      <c r="N236" s="124"/>
      <c r="O236" s="1"/>
      <c r="P236" s="1"/>
    </row>
    <row r="237" spans="1:16" ht="45" customHeight="1">
      <c r="A237" s="19" t="s">
        <v>1228</v>
      </c>
      <c r="B237" s="83" t="s">
        <v>413</v>
      </c>
      <c r="C237" s="34" t="s">
        <v>2703</v>
      </c>
      <c r="D237" s="425">
        <v>2</v>
      </c>
      <c r="E237" s="23" t="s">
        <v>339</v>
      </c>
      <c r="F237" s="165" t="s">
        <v>2563</v>
      </c>
      <c r="G237" s="160"/>
    </row>
    <row r="238" spans="1:16" ht="45" customHeight="1">
      <c r="A238" s="19"/>
      <c r="B238" s="142"/>
      <c r="C238" s="26" t="s">
        <v>414</v>
      </c>
      <c r="D238" s="425">
        <v>2</v>
      </c>
      <c r="E238" s="38" t="s">
        <v>122</v>
      </c>
      <c r="F238" s="81" t="s">
        <v>415</v>
      </c>
      <c r="G238" s="22"/>
    </row>
    <row r="239" spans="1:16" ht="30" customHeight="1">
      <c r="A239" s="19"/>
      <c r="B239" s="142"/>
      <c r="C239" s="44" t="s">
        <v>416</v>
      </c>
      <c r="D239" s="425">
        <v>2</v>
      </c>
      <c r="E239" s="38" t="s">
        <v>122</v>
      </c>
      <c r="F239" s="40" t="s">
        <v>417</v>
      </c>
      <c r="G239" s="22"/>
    </row>
    <row r="240" spans="1:16" ht="64">
      <c r="A240" s="19" t="s">
        <v>418</v>
      </c>
      <c r="B240" s="77" t="s">
        <v>419</v>
      </c>
      <c r="C240" s="77" t="s">
        <v>420</v>
      </c>
      <c r="D240" s="425">
        <v>2</v>
      </c>
      <c r="E240" s="35" t="s">
        <v>122</v>
      </c>
      <c r="F240" s="338" t="s">
        <v>2704</v>
      </c>
      <c r="G240" s="22"/>
    </row>
    <row r="241" spans="1:16" ht="30" hidden="1" customHeight="1">
      <c r="A241" s="43" t="s">
        <v>422</v>
      </c>
      <c r="B241" s="77" t="s">
        <v>423</v>
      </c>
      <c r="C241" s="40"/>
      <c r="D241" s="22"/>
      <c r="E241" s="35"/>
      <c r="F241" s="40"/>
      <c r="G241" s="22"/>
      <c r="H241" s="124"/>
      <c r="I241" s="124"/>
      <c r="J241" s="124"/>
      <c r="K241" s="124"/>
      <c r="L241" s="124"/>
      <c r="M241" s="124"/>
      <c r="N241" s="124"/>
      <c r="O241" s="1"/>
      <c r="P241" s="1"/>
    </row>
    <row r="242" spans="1:16" ht="18.75" customHeight="1">
      <c r="A242" s="157"/>
      <c r="B242" s="654" t="s">
        <v>424</v>
      </c>
      <c r="C242" s="661"/>
      <c r="D242" s="662"/>
      <c r="E242" s="661"/>
      <c r="F242" s="661"/>
      <c r="G242" s="661"/>
      <c r="H242" s="17">
        <f>H243+H248+H263+H272+H282+H286+H293+H304+H313+H317</f>
        <v>110</v>
      </c>
      <c r="I242" s="17">
        <f>I243+I248+I263+I272+I282+I286+I293+I304+I313+I317</f>
        <v>110</v>
      </c>
    </row>
    <row r="243" spans="1:16" ht="40.25" customHeight="1">
      <c r="A243" s="146" t="s">
        <v>425</v>
      </c>
      <c r="B243" s="648" t="s">
        <v>426</v>
      </c>
      <c r="C243" s="664"/>
      <c r="D243" s="664"/>
      <c r="E243" s="664"/>
      <c r="F243" s="664"/>
      <c r="G243" s="666"/>
      <c r="H243" s="17">
        <f>SUM(D244:D247)</f>
        <v>6</v>
      </c>
      <c r="I243" s="17">
        <f>COUNT(D244:D247)*2</f>
        <v>6</v>
      </c>
    </row>
    <row r="244" spans="1:16" ht="51">
      <c r="A244" s="19" t="s">
        <v>427</v>
      </c>
      <c r="B244" s="54" t="s">
        <v>428</v>
      </c>
      <c r="C244" s="85" t="s">
        <v>2814</v>
      </c>
      <c r="D244" s="422">
        <v>2</v>
      </c>
      <c r="E244" s="38" t="s">
        <v>122</v>
      </c>
      <c r="F244" s="154" t="s">
        <v>3120</v>
      </c>
      <c r="G244" s="92"/>
    </row>
    <row r="245" spans="1:16" ht="105" customHeight="1">
      <c r="A245" s="19"/>
      <c r="B245" s="54"/>
      <c r="C245" s="85" t="s">
        <v>2564</v>
      </c>
      <c r="D245" s="422">
        <v>2</v>
      </c>
      <c r="E245" s="79" t="s">
        <v>122</v>
      </c>
      <c r="F245" s="165" t="s">
        <v>3424</v>
      </c>
      <c r="G245" s="92"/>
    </row>
    <row r="246" spans="1:16" ht="47.25" customHeight="1">
      <c r="A246" s="19" t="s">
        <v>429</v>
      </c>
      <c r="B246" s="37" t="s">
        <v>430</v>
      </c>
      <c r="C246" s="85" t="s">
        <v>2764</v>
      </c>
      <c r="D246" s="422">
        <v>2</v>
      </c>
      <c r="E246" s="79" t="s">
        <v>431</v>
      </c>
      <c r="F246" s="121" t="s">
        <v>3475</v>
      </c>
      <c r="G246" s="22"/>
    </row>
    <row r="247" spans="1:16" ht="47.25" hidden="1" customHeight="1">
      <c r="A247" s="36" t="s">
        <v>432</v>
      </c>
      <c r="B247" s="37" t="s">
        <v>433</v>
      </c>
      <c r="C247" s="40"/>
      <c r="D247" s="35"/>
      <c r="E247" s="35"/>
      <c r="F247" s="38"/>
      <c r="G247" s="34"/>
      <c r="H247" s="124"/>
      <c r="I247" s="124"/>
      <c r="J247" s="124"/>
      <c r="K247" s="124"/>
      <c r="L247" s="124"/>
      <c r="M247" s="124"/>
      <c r="N247" s="124"/>
      <c r="O247" s="1"/>
      <c r="P247" s="1"/>
    </row>
    <row r="248" spans="1:16" ht="40.25" customHeight="1">
      <c r="A248" s="146" t="s">
        <v>434</v>
      </c>
      <c r="B248" s="648" t="s">
        <v>435</v>
      </c>
      <c r="C248" s="664"/>
      <c r="D248" s="664"/>
      <c r="E248" s="664"/>
      <c r="F248" s="664"/>
      <c r="G248" s="666"/>
      <c r="H248" s="17">
        <f>SUM(D249:D262)</f>
        <v>24</v>
      </c>
      <c r="I248" s="17">
        <f>COUNT(D249:D262)*2</f>
        <v>24</v>
      </c>
    </row>
    <row r="249" spans="1:16" ht="51">
      <c r="A249" s="19" t="s">
        <v>436</v>
      </c>
      <c r="B249" s="37" t="s">
        <v>437</v>
      </c>
      <c r="C249" s="40" t="s">
        <v>1229</v>
      </c>
      <c r="D249" s="427">
        <v>2</v>
      </c>
      <c r="E249" s="38" t="s">
        <v>122</v>
      </c>
      <c r="F249" s="165" t="s">
        <v>2565</v>
      </c>
      <c r="G249" s="22"/>
    </row>
    <row r="250" spans="1:16" ht="30" customHeight="1">
      <c r="A250" s="19"/>
      <c r="B250" s="37"/>
      <c r="C250" s="40" t="s">
        <v>2480</v>
      </c>
      <c r="D250" s="427">
        <v>2</v>
      </c>
      <c r="E250" s="35" t="s">
        <v>339</v>
      </c>
      <c r="F250" s="38"/>
      <c r="G250" s="22"/>
    </row>
    <row r="251" spans="1:16" ht="30" customHeight="1">
      <c r="A251" s="19"/>
      <c r="B251" s="37"/>
      <c r="C251" s="40" t="s">
        <v>2677</v>
      </c>
      <c r="D251" s="427">
        <v>2</v>
      </c>
      <c r="E251" s="35" t="s">
        <v>521</v>
      </c>
      <c r="F251" s="40" t="s">
        <v>2678</v>
      </c>
      <c r="G251" s="22"/>
    </row>
    <row r="252" spans="1:16" ht="34" hidden="1">
      <c r="A252" s="36" t="s">
        <v>438</v>
      </c>
      <c r="B252" s="54" t="s">
        <v>439</v>
      </c>
      <c r="D252" s="34"/>
      <c r="E252" s="35"/>
      <c r="F252" s="34"/>
      <c r="G252" s="34"/>
      <c r="H252" s="124"/>
      <c r="I252" s="124"/>
      <c r="J252" s="124"/>
      <c r="K252" s="124"/>
      <c r="L252" s="124"/>
      <c r="M252" s="124"/>
      <c r="N252" s="124"/>
      <c r="O252" s="1"/>
      <c r="P252" s="1"/>
    </row>
    <row r="253" spans="1:16" ht="66.75" hidden="1" customHeight="1">
      <c r="A253" s="36"/>
      <c r="B253" s="54"/>
      <c r="D253" s="1"/>
      <c r="E253" s="1"/>
      <c r="G253" s="34"/>
      <c r="H253" s="124"/>
      <c r="I253" s="124"/>
      <c r="J253" s="124"/>
      <c r="K253" s="124"/>
      <c r="L253" s="124"/>
      <c r="M253" s="124"/>
      <c r="N253" s="124"/>
      <c r="O253" s="1"/>
      <c r="P253" s="1"/>
    </row>
    <row r="254" spans="1:16" ht="48">
      <c r="A254" s="19" t="s">
        <v>440</v>
      </c>
      <c r="B254" s="37" t="s">
        <v>441</v>
      </c>
      <c r="C254" s="77" t="s">
        <v>442</v>
      </c>
      <c r="D254" s="427">
        <v>2</v>
      </c>
      <c r="E254" s="38" t="s">
        <v>168</v>
      </c>
      <c r="F254" s="311"/>
      <c r="G254" s="41"/>
    </row>
    <row r="255" spans="1:16" ht="32">
      <c r="A255" s="19"/>
      <c r="B255" s="37"/>
      <c r="C255" s="77" t="s">
        <v>3121</v>
      </c>
      <c r="D255" s="427">
        <v>2</v>
      </c>
      <c r="E255" s="38" t="s">
        <v>168</v>
      </c>
      <c r="F255" s="85" t="s">
        <v>2443</v>
      </c>
      <c r="G255" s="375" t="s">
        <v>1231</v>
      </c>
    </row>
    <row r="256" spans="1:16" ht="34">
      <c r="A256" s="19" t="s">
        <v>444</v>
      </c>
      <c r="B256" s="37" t="s">
        <v>445</v>
      </c>
      <c r="C256" s="38" t="s">
        <v>2567</v>
      </c>
      <c r="D256" s="427">
        <v>2</v>
      </c>
      <c r="E256" s="35" t="s">
        <v>339</v>
      </c>
      <c r="F256" s="361" t="s">
        <v>2566</v>
      </c>
      <c r="G256" s="22"/>
    </row>
    <row r="257" spans="1:9">
      <c r="A257" s="19"/>
      <c r="B257" s="37"/>
      <c r="C257" s="121" t="s">
        <v>1935</v>
      </c>
      <c r="D257" s="427">
        <v>2</v>
      </c>
      <c r="E257" s="263" t="s">
        <v>339</v>
      </c>
      <c r="F257" s="34" t="s">
        <v>1936</v>
      </c>
      <c r="G257" s="22"/>
    </row>
    <row r="258" spans="1:9" ht="51">
      <c r="A258" s="19" t="s">
        <v>448</v>
      </c>
      <c r="B258" s="54" t="s">
        <v>449</v>
      </c>
      <c r="C258" s="24" t="s">
        <v>1232</v>
      </c>
      <c r="D258" s="427">
        <v>2</v>
      </c>
      <c r="E258" s="53" t="s">
        <v>122</v>
      </c>
      <c r="F258" s="85" t="s">
        <v>2744</v>
      </c>
      <c r="G258" s="22"/>
    </row>
    <row r="259" spans="1:9" ht="45" customHeight="1">
      <c r="A259" s="19"/>
      <c r="B259" s="54"/>
      <c r="C259" s="24" t="s">
        <v>451</v>
      </c>
      <c r="D259" s="427">
        <v>2</v>
      </c>
      <c r="E259" s="35" t="s">
        <v>521</v>
      </c>
      <c r="F259" s="38" t="s">
        <v>1729</v>
      </c>
      <c r="G259" s="22"/>
    </row>
    <row r="260" spans="1:9" ht="45" customHeight="1">
      <c r="A260" s="19" t="s">
        <v>452</v>
      </c>
      <c r="B260" s="24" t="s">
        <v>453</v>
      </c>
      <c r="C260" s="38" t="s">
        <v>2189</v>
      </c>
      <c r="D260" s="427">
        <v>2</v>
      </c>
      <c r="E260" s="35" t="s">
        <v>122</v>
      </c>
      <c r="F260" s="38" t="s">
        <v>3122</v>
      </c>
      <c r="G260" s="22"/>
    </row>
    <row r="261" spans="1:9" ht="64">
      <c r="A261" s="19" t="s">
        <v>456</v>
      </c>
      <c r="B261" s="37" t="s">
        <v>457</v>
      </c>
      <c r="C261" s="59" t="s">
        <v>1233</v>
      </c>
      <c r="D261" s="427">
        <v>2</v>
      </c>
      <c r="E261" s="35" t="s">
        <v>339</v>
      </c>
      <c r="F261" s="85" t="s">
        <v>2568</v>
      </c>
      <c r="G261" s="22"/>
    </row>
    <row r="262" spans="1:9" ht="47.25" customHeight="1">
      <c r="A262" s="19" t="s">
        <v>460</v>
      </c>
      <c r="B262" s="37" t="s">
        <v>461</v>
      </c>
      <c r="C262" s="24" t="s">
        <v>2572</v>
      </c>
      <c r="D262" s="427">
        <v>2</v>
      </c>
      <c r="E262" s="35" t="s">
        <v>339</v>
      </c>
      <c r="F262" s="34"/>
      <c r="G262" s="22"/>
    </row>
    <row r="263" spans="1:9" ht="40.25" customHeight="1">
      <c r="A263" s="146" t="s">
        <v>462</v>
      </c>
      <c r="B263" s="648" t="s">
        <v>463</v>
      </c>
      <c r="C263" s="664"/>
      <c r="D263" s="664"/>
      <c r="E263" s="664"/>
      <c r="F263" s="664"/>
      <c r="G263" s="666"/>
      <c r="H263" s="17">
        <f>SUM(D264:D271)</f>
        <v>16</v>
      </c>
      <c r="I263" s="17">
        <f>COUNT(D264:D271)*2</f>
        <v>16</v>
      </c>
    </row>
    <row r="264" spans="1:9" ht="63.75" customHeight="1">
      <c r="A264" s="19" t="s">
        <v>464</v>
      </c>
      <c r="B264" s="37" t="s">
        <v>465</v>
      </c>
      <c r="C264" s="250" t="s">
        <v>2569</v>
      </c>
      <c r="D264" s="422">
        <v>2</v>
      </c>
      <c r="E264" s="38" t="s">
        <v>168</v>
      </c>
      <c r="F264" s="24" t="s">
        <v>2570</v>
      </c>
      <c r="G264" s="22"/>
    </row>
    <row r="265" spans="1:9" ht="60.75" customHeight="1">
      <c r="A265" s="19" t="s">
        <v>467</v>
      </c>
      <c r="B265" s="37" t="s">
        <v>468</v>
      </c>
      <c r="C265" s="281" t="s">
        <v>1234</v>
      </c>
      <c r="D265" s="422">
        <v>2</v>
      </c>
      <c r="E265" s="38" t="s">
        <v>1235</v>
      </c>
      <c r="F265" s="77" t="s">
        <v>2571</v>
      </c>
      <c r="G265" s="375"/>
    </row>
    <row r="266" spans="1:9" ht="57" customHeight="1">
      <c r="A266" s="19" t="s">
        <v>470</v>
      </c>
      <c r="B266" s="37" t="s">
        <v>471</v>
      </c>
      <c r="C266" s="38" t="s">
        <v>3123</v>
      </c>
      <c r="D266" s="422">
        <v>2</v>
      </c>
      <c r="E266" s="35" t="s">
        <v>473</v>
      </c>
      <c r="F266" s="159" t="s">
        <v>1236</v>
      </c>
      <c r="G266" s="22"/>
    </row>
    <row r="267" spans="1:9" ht="30" customHeight="1">
      <c r="A267" s="19"/>
      <c r="B267" s="37"/>
      <c r="C267" s="24" t="s">
        <v>1237</v>
      </c>
      <c r="D267" s="422">
        <v>2</v>
      </c>
      <c r="E267" s="35" t="s">
        <v>121</v>
      </c>
      <c r="F267" s="77" t="s">
        <v>2444</v>
      </c>
      <c r="G267" s="183"/>
    </row>
    <row r="268" spans="1:9" ht="30" customHeight="1">
      <c r="A268" s="19"/>
      <c r="B268" s="37"/>
      <c r="C268" s="24" t="s">
        <v>1238</v>
      </c>
      <c r="D268" s="422">
        <v>2</v>
      </c>
      <c r="E268" s="35" t="s">
        <v>168</v>
      </c>
      <c r="F268" s="34"/>
      <c r="G268" s="22"/>
    </row>
    <row r="269" spans="1:9" ht="69.5" customHeight="1">
      <c r="A269" s="19" t="s">
        <v>475</v>
      </c>
      <c r="B269" s="37" t="s">
        <v>476</v>
      </c>
      <c r="C269" s="228" t="s">
        <v>2573</v>
      </c>
      <c r="D269" s="422">
        <v>2</v>
      </c>
      <c r="E269" s="35" t="s">
        <v>168</v>
      </c>
      <c r="F269" s="380" t="s">
        <v>3124</v>
      </c>
      <c r="G269" s="22"/>
    </row>
    <row r="270" spans="1:9" ht="30" customHeight="1">
      <c r="A270" s="19"/>
      <c r="B270" s="37"/>
      <c r="C270" s="44" t="s">
        <v>1239</v>
      </c>
      <c r="D270" s="422">
        <v>2</v>
      </c>
      <c r="E270" s="53" t="s">
        <v>590</v>
      </c>
      <c r="F270" s="24" t="s">
        <v>1943</v>
      </c>
      <c r="G270" s="22"/>
    </row>
    <row r="271" spans="1:9" ht="30" customHeight="1">
      <c r="A271" s="19" t="s">
        <v>478</v>
      </c>
      <c r="B271" s="60" t="s">
        <v>479</v>
      </c>
      <c r="C271" s="38" t="s">
        <v>480</v>
      </c>
      <c r="D271" s="422">
        <v>2</v>
      </c>
      <c r="E271" s="35" t="s">
        <v>481</v>
      </c>
      <c r="F271" s="34"/>
      <c r="G271" s="22"/>
    </row>
    <row r="272" spans="1:9" ht="40.25" customHeight="1">
      <c r="A272" s="146" t="s">
        <v>482</v>
      </c>
      <c r="B272" s="648" t="s">
        <v>483</v>
      </c>
      <c r="C272" s="664"/>
      <c r="D272" s="664"/>
      <c r="E272" s="664"/>
      <c r="F272" s="664"/>
      <c r="G272" s="666"/>
      <c r="H272" s="17">
        <f>SUM(D273:D281)</f>
        <v>16</v>
      </c>
      <c r="I272" s="17">
        <f>COUNT(D273:D281)*2</f>
        <v>16</v>
      </c>
    </row>
    <row r="273" spans="1:16" ht="34">
      <c r="A273" s="19" t="s">
        <v>484</v>
      </c>
      <c r="B273" s="54" t="s">
        <v>485</v>
      </c>
      <c r="C273" s="85" t="s">
        <v>487</v>
      </c>
      <c r="D273" s="423">
        <v>2</v>
      </c>
      <c r="E273" s="35" t="s">
        <v>168</v>
      </c>
      <c r="F273" s="164" t="s">
        <v>2578</v>
      </c>
      <c r="G273" s="22"/>
    </row>
    <row r="274" spans="1:16" ht="32">
      <c r="A274" s="19"/>
      <c r="B274" s="54"/>
      <c r="C274" s="77" t="s">
        <v>2574</v>
      </c>
      <c r="D274" s="423">
        <v>2</v>
      </c>
      <c r="E274" s="35" t="s">
        <v>168</v>
      </c>
      <c r="F274" s="77" t="s">
        <v>2575</v>
      </c>
      <c r="G274" s="384"/>
    </row>
    <row r="275" spans="1:16" ht="79.5" customHeight="1">
      <c r="A275" s="19" t="s">
        <v>488</v>
      </c>
      <c r="B275" s="37" t="s">
        <v>489</v>
      </c>
      <c r="C275" s="77" t="s">
        <v>2197</v>
      </c>
      <c r="D275" s="423">
        <v>2</v>
      </c>
      <c r="E275" s="280" t="s">
        <v>168</v>
      </c>
      <c r="F275" s="286" t="s">
        <v>2198</v>
      </c>
      <c r="G275" s="22"/>
    </row>
    <row r="276" spans="1:16" ht="32">
      <c r="A276" s="19"/>
      <c r="B276" s="54"/>
      <c r="C276" s="24" t="s">
        <v>490</v>
      </c>
      <c r="D276" s="423">
        <v>2</v>
      </c>
      <c r="E276" s="35" t="s">
        <v>168</v>
      </c>
      <c r="F276" s="85" t="s">
        <v>2579</v>
      </c>
      <c r="G276" s="22"/>
    </row>
    <row r="277" spans="1:16" ht="31.5" customHeight="1">
      <c r="A277" s="19" t="s">
        <v>491</v>
      </c>
      <c r="B277" s="37" t="s">
        <v>492</v>
      </c>
      <c r="C277" s="84" t="s">
        <v>493</v>
      </c>
      <c r="D277" s="423">
        <v>2</v>
      </c>
      <c r="E277" s="38" t="s">
        <v>168</v>
      </c>
      <c r="F277" s="77" t="s">
        <v>494</v>
      </c>
      <c r="G277" s="22"/>
    </row>
    <row r="278" spans="1:16" ht="30" customHeight="1">
      <c r="A278" s="19"/>
      <c r="B278" s="37"/>
      <c r="C278" s="40" t="s">
        <v>1240</v>
      </c>
      <c r="D278" s="423">
        <v>2</v>
      </c>
      <c r="E278" s="38" t="s">
        <v>168</v>
      </c>
      <c r="F278" s="77" t="s">
        <v>1241</v>
      </c>
      <c r="G278" s="22"/>
    </row>
    <row r="279" spans="1:16" ht="31.5" hidden="1" customHeight="1">
      <c r="A279" s="36" t="s">
        <v>497</v>
      </c>
      <c r="B279" s="37" t="s">
        <v>498</v>
      </c>
      <c r="C279" s="34"/>
      <c r="D279" s="34"/>
      <c r="E279" s="35"/>
      <c r="F279" s="34"/>
      <c r="G279" s="34"/>
      <c r="H279" s="124"/>
      <c r="I279" s="124"/>
      <c r="J279" s="124"/>
      <c r="K279" s="124"/>
      <c r="L279" s="124"/>
      <c r="M279" s="124"/>
      <c r="N279" s="124"/>
      <c r="O279" s="1"/>
      <c r="P279" s="1"/>
    </row>
    <row r="280" spans="1:16" ht="50" customHeight="1">
      <c r="A280" s="19" t="s">
        <v>499</v>
      </c>
      <c r="B280" s="37" t="s">
        <v>500</v>
      </c>
      <c r="C280" s="77" t="s">
        <v>1242</v>
      </c>
      <c r="D280" s="423">
        <v>2</v>
      </c>
      <c r="E280" s="35" t="s">
        <v>168</v>
      </c>
      <c r="F280" s="24" t="s">
        <v>2201</v>
      </c>
      <c r="G280" s="22"/>
    </row>
    <row r="281" spans="1:16" ht="51">
      <c r="A281" s="19" t="s">
        <v>502</v>
      </c>
      <c r="B281" s="37" t="s">
        <v>503</v>
      </c>
      <c r="C281" s="59" t="s">
        <v>504</v>
      </c>
      <c r="D281" s="423">
        <v>2</v>
      </c>
      <c r="E281" s="35" t="s">
        <v>168</v>
      </c>
      <c r="F281" s="24" t="s">
        <v>2818</v>
      </c>
      <c r="G281" s="22"/>
    </row>
    <row r="282" spans="1:16" ht="40.25" customHeight="1">
      <c r="A282" s="141" t="s">
        <v>506</v>
      </c>
      <c r="B282" s="648" t="s">
        <v>507</v>
      </c>
      <c r="C282" s="664"/>
      <c r="D282" s="664"/>
      <c r="E282" s="664"/>
      <c r="F282" s="664"/>
      <c r="G282" s="666"/>
      <c r="H282" s="17">
        <f>SUM(D283:D285)</f>
        <v>4</v>
      </c>
      <c r="I282" s="17">
        <f>COUNT(D283:D285)*2</f>
        <v>4</v>
      </c>
    </row>
    <row r="283" spans="1:16" ht="63" customHeight="1">
      <c r="A283" s="19" t="s">
        <v>508</v>
      </c>
      <c r="B283" s="37" t="s">
        <v>509</v>
      </c>
      <c r="C283" s="85" t="s">
        <v>510</v>
      </c>
      <c r="D283" s="424">
        <v>2</v>
      </c>
      <c r="E283" s="79" t="s">
        <v>326</v>
      </c>
      <c r="F283" s="85" t="s">
        <v>2745</v>
      </c>
      <c r="G283" s="22"/>
    </row>
    <row r="284" spans="1:16" ht="51">
      <c r="A284" s="19" t="s">
        <v>511</v>
      </c>
      <c r="B284" s="37" t="s">
        <v>512</v>
      </c>
      <c r="C284" s="77" t="s">
        <v>1243</v>
      </c>
      <c r="D284" s="424">
        <v>2</v>
      </c>
      <c r="E284" s="35" t="s">
        <v>326</v>
      </c>
      <c r="F284" s="85" t="s">
        <v>2580</v>
      </c>
      <c r="G284" s="22"/>
    </row>
    <row r="285" spans="1:16" ht="45" hidden="1" customHeight="1">
      <c r="A285" s="36" t="s">
        <v>514</v>
      </c>
      <c r="B285" s="60" t="s">
        <v>515</v>
      </c>
      <c r="C285" s="34"/>
      <c r="D285" s="34"/>
      <c r="E285" s="35"/>
      <c r="F285" s="34"/>
      <c r="G285" s="34"/>
      <c r="H285" s="124"/>
      <c r="I285" s="124"/>
      <c r="J285" s="124"/>
      <c r="K285" s="124"/>
      <c r="L285" s="124"/>
      <c r="M285" s="124"/>
      <c r="N285" s="124"/>
      <c r="O285" s="1"/>
      <c r="P285" s="1"/>
    </row>
    <row r="286" spans="1:16" ht="40.25" customHeight="1">
      <c r="A286" s="146" t="s">
        <v>516</v>
      </c>
      <c r="B286" s="648" t="s">
        <v>517</v>
      </c>
      <c r="C286" s="664"/>
      <c r="D286" s="664"/>
      <c r="E286" s="664"/>
      <c r="F286" s="664"/>
      <c r="G286" s="666"/>
      <c r="H286" s="17">
        <f>SUM(D287:D292)</f>
        <v>12</v>
      </c>
      <c r="I286" s="17">
        <f>COUNT(D287:D292)*2</f>
        <v>12</v>
      </c>
    </row>
    <row r="287" spans="1:16" ht="138" customHeight="1">
      <c r="A287" s="86" t="s">
        <v>518</v>
      </c>
      <c r="B287" s="37" t="s">
        <v>519</v>
      </c>
      <c r="C287" s="77" t="s">
        <v>2581</v>
      </c>
      <c r="D287" s="422">
        <v>2</v>
      </c>
      <c r="E287" s="44" t="s">
        <v>521</v>
      </c>
      <c r="F287" s="121" t="s">
        <v>3425</v>
      </c>
      <c r="G287" s="41"/>
    </row>
    <row r="288" spans="1:16" ht="81" customHeight="1">
      <c r="A288" s="86" t="s">
        <v>522</v>
      </c>
      <c r="B288" s="37" t="s">
        <v>523</v>
      </c>
      <c r="C288" s="77" t="s">
        <v>2582</v>
      </c>
      <c r="D288" s="422">
        <v>2</v>
      </c>
      <c r="E288" s="44" t="s">
        <v>339</v>
      </c>
      <c r="F288" s="228" t="s">
        <v>2583</v>
      </c>
      <c r="G288" s="41"/>
    </row>
    <row r="289" spans="1:16" ht="48">
      <c r="A289" s="86"/>
      <c r="B289" s="37"/>
      <c r="C289" s="77" t="s">
        <v>1244</v>
      </c>
      <c r="D289" s="422">
        <v>2</v>
      </c>
      <c r="E289" s="44" t="s">
        <v>1235</v>
      </c>
      <c r="F289" s="228" t="s">
        <v>2585</v>
      </c>
      <c r="G289" s="41"/>
    </row>
    <row r="290" spans="1:16" ht="49" customHeight="1">
      <c r="A290" s="86"/>
      <c r="B290" s="37"/>
      <c r="C290" s="165" t="s">
        <v>3125</v>
      </c>
      <c r="D290" s="422">
        <v>2</v>
      </c>
      <c r="E290" s="44" t="s">
        <v>1202</v>
      </c>
      <c r="F290" s="121" t="s">
        <v>2584</v>
      </c>
      <c r="G290" s="41"/>
    </row>
    <row r="291" spans="1:16" ht="64">
      <c r="A291" s="86" t="s">
        <v>524</v>
      </c>
      <c r="B291" s="24" t="s">
        <v>525</v>
      </c>
      <c r="C291" s="24" t="s">
        <v>2586</v>
      </c>
      <c r="D291" s="422">
        <v>2</v>
      </c>
      <c r="E291" s="44" t="s">
        <v>241</v>
      </c>
      <c r="F291" s="24" t="s">
        <v>2587</v>
      </c>
      <c r="G291" s="41"/>
    </row>
    <row r="292" spans="1:16" ht="89.25" customHeight="1">
      <c r="A292" s="86"/>
      <c r="B292" s="34"/>
      <c r="C292" s="77" t="s">
        <v>3126</v>
      </c>
      <c r="D292" s="422">
        <v>2</v>
      </c>
      <c r="E292" s="44" t="s">
        <v>521</v>
      </c>
      <c r="F292" s="165" t="s">
        <v>3426</v>
      </c>
      <c r="G292" s="183"/>
    </row>
    <row r="293" spans="1:16" ht="40.25" customHeight="1">
      <c r="A293" s="146" t="s">
        <v>526</v>
      </c>
      <c r="B293" s="648" t="s">
        <v>527</v>
      </c>
      <c r="C293" s="664"/>
      <c r="D293" s="664"/>
      <c r="E293" s="664"/>
      <c r="F293" s="664"/>
      <c r="G293" s="666"/>
      <c r="H293" s="17">
        <f>SUM(D294:D297)</f>
        <v>8</v>
      </c>
      <c r="I293" s="17">
        <f>COUNT(D294:D297)*2</f>
        <v>8</v>
      </c>
    </row>
    <row r="294" spans="1:16" ht="34">
      <c r="A294" s="19" t="s">
        <v>528</v>
      </c>
      <c r="B294" s="37" t="s">
        <v>529</v>
      </c>
      <c r="C294" s="40" t="s">
        <v>1245</v>
      </c>
      <c r="D294" s="421">
        <v>2</v>
      </c>
      <c r="E294" s="35" t="s">
        <v>339</v>
      </c>
      <c r="F294" s="165" t="s">
        <v>3127</v>
      </c>
      <c r="G294" s="22"/>
    </row>
    <row r="295" spans="1:16" ht="32">
      <c r="A295" s="19"/>
      <c r="B295" s="37"/>
      <c r="C295" s="40" t="s">
        <v>3128</v>
      </c>
      <c r="D295" s="421">
        <v>2</v>
      </c>
      <c r="E295" s="35" t="s">
        <v>339</v>
      </c>
      <c r="F295" s="165" t="s">
        <v>2589</v>
      </c>
      <c r="G295" s="22"/>
    </row>
    <row r="296" spans="1:16" ht="47.25" customHeight="1">
      <c r="A296" s="19" t="s">
        <v>531</v>
      </c>
      <c r="B296" s="37" t="s">
        <v>532</v>
      </c>
      <c r="C296" s="77" t="s">
        <v>1246</v>
      </c>
      <c r="D296" s="421">
        <v>2</v>
      </c>
      <c r="E296" s="35" t="s">
        <v>1202</v>
      </c>
      <c r="F296" s="85" t="s">
        <v>2588</v>
      </c>
      <c r="G296" s="22"/>
    </row>
    <row r="297" spans="1:16" ht="46.5" customHeight="1">
      <c r="A297" s="19" t="s">
        <v>533</v>
      </c>
      <c r="B297" s="24" t="s">
        <v>534</v>
      </c>
      <c r="C297" s="77" t="s">
        <v>1247</v>
      </c>
      <c r="D297" s="421">
        <v>2</v>
      </c>
      <c r="E297" s="35" t="s">
        <v>122</v>
      </c>
      <c r="F297" s="258" t="s">
        <v>2746</v>
      </c>
      <c r="G297" s="22"/>
    </row>
    <row r="298" spans="1:16" ht="40.25" hidden="1" customHeight="1">
      <c r="A298" s="161" t="s">
        <v>535</v>
      </c>
      <c r="B298" s="648" t="s">
        <v>536</v>
      </c>
      <c r="C298" s="664"/>
      <c r="D298" s="664"/>
      <c r="E298" s="664"/>
      <c r="F298" s="664"/>
      <c r="G298" s="666"/>
      <c r="H298" s="124"/>
      <c r="I298" s="124"/>
      <c r="J298" s="124"/>
      <c r="K298" s="124"/>
      <c r="L298" s="124"/>
      <c r="M298" s="124"/>
      <c r="N298" s="124"/>
      <c r="O298" s="1"/>
      <c r="P298" s="1"/>
    </row>
    <row r="299" spans="1:16" ht="47.25" hidden="1" customHeight="1">
      <c r="A299" s="36" t="s">
        <v>537</v>
      </c>
      <c r="B299" s="37" t="s">
        <v>538</v>
      </c>
      <c r="C299" s="34"/>
      <c r="D299" s="34"/>
      <c r="E299" s="35"/>
      <c r="F299" s="34"/>
      <c r="G299" s="34"/>
      <c r="H299" s="124"/>
      <c r="I299" s="124"/>
      <c r="J299" s="124"/>
      <c r="K299" s="124"/>
      <c r="L299" s="124"/>
      <c r="M299" s="124"/>
      <c r="N299" s="124"/>
      <c r="O299" s="1"/>
      <c r="P299" s="1"/>
    </row>
    <row r="300" spans="1:16" ht="47.25" hidden="1" customHeight="1">
      <c r="A300" s="36" t="s">
        <v>539</v>
      </c>
      <c r="B300" s="37" t="s">
        <v>540</v>
      </c>
      <c r="C300" s="144"/>
      <c r="D300" s="34"/>
      <c r="E300" s="35"/>
      <c r="F300" s="34"/>
      <c r="G300" s="34"/>
      <c r="H300" s="124"/>
      <c r="I300" s="124"/>
      <c r="J300" s="124"/>
      <c r="K300" s="124"/>
      <c r="L300" s="124"/>
      <c r="M300" s="124"/>
      <c r="N300" s="124"/>
      <c r="O300" s="1"/>
      <c r="P300" s="1"/>
    </row>
    <row r="301" spans="1:16" ht="40.25" hidden="1" customHeight="1">
      <c r="A301" s="162" t="s">
        <v>541</v>
      </c>
      <c r="B301" s="648" t="s">
        <v>542</v>
      </c>
      <c r="C301" s="664"/>
      <c r="D301" s="664"/>
      <c r="E301" s="664"/>
      <c r="F301" s="664"/>
      <c r="G301" s="666"/>
      <c r="H301" s="124"/>
      <c r="I301" s="124"/>
      <c r="J301" s="124"/>
      <c r="K301" s="124"/>
      <c r="L301" s="124"/>
      <c r="M301" s="124"/>
      <c r="N301" s="124"/>
      <c r="O301" s="1"/>
      <c r="P301" s="1"/>
    </row>
    <row r="302" spans="1:16" ht="31.5" hidden="1" customHeight="1">
      <c r="A302" s="36" t="s">
        <v>543</v>
      </c>
      <c r="B302" s="37" t="s">
        <v>544</v>
      </c>
      <c r="C302" s="34"/>
      <c r="D302" s="34"/>
      <c r="E302" s="35"/>
      <c r="F302" s="34"/>
      <c r="G302" s="34"/>
      <c r="H302" s="124"/>
      <c r="I302" s="124"/>
      <c r="J302" s="124"/>
      <c r="K302" s="124"/>
      <c r="L302" s="124"/>
      <c r="M302" s="124"/>
      <c r="N302" s="124"/>
      <c r="O302" s="1"/>
      <c r="P302" s="1"/>
    </row>
    <row r="303" spans="1:16" ht="47.25" hidden="1" customHeight="1">
      <c r="A303" s="36" t="s">
        <v>545</v>
      </c>
      <c r="B303" s="37" t="s">
        <v>546</v>
      </c>
      <c r="C303" s="34"/>
      <c r="D303" s="34"/>
      <c r="E303" s="35"/>
      <c r="F303" s="34"/>
      <c r="G303" s="34"/>
      <c r="H303" s="124"/>
      <c r="I303" s="124"/>
      <c r="J303" s="124"/>
      <c r="K303" s="124"/>
      <c r="L303" s="124"/>
      <c r="M303" s="124"/>
      <c r="N303" s="124"/>
      <c r="O303" s="1"/>
      <c r="P303" s="1"/>
    </row>
    <row r="304" spans="1:16" ht="40.25" customHeight="1">
      <c r="A304" s="146" t="s">
        <v>547</v>
      </c>
      <c r="B304" s="648" t="s">
        <v>1248</v>
      </c>
      <c r="C304" s="664"/>
      <c r="D304" s="664"/>
      <c r="E304" s="664"/>
      <c r="F304" s="664"/>
      <c r="G304" s="666"/>
      <c r="H304" s="17">
        <f>SUM(D305:D312)</f>
        <v>16</v>
      </c>
      <c r="I304" s="17">
        <f>COUNT(D305:D312)*2</f>
        <v>16</v>
      </c>
    </row>
    <row r="305" spans="1:16" ht="47.25" customHeight="1">
      <c r="A305" s="146" t="s">
        <v>549</v>
      </c>
      <c r="B305" s="37" t="s">
        <v>550</v>
      </c>
      <c r="C305" s="24" t="s">
        <v>2590</v>
      </c>
      <c r="D305" s="421">
        <v>2</v>
      </c>
      <c r="E305" s="35" t="s">
        <v>581</v>
      </c>
      <c r="F305" s="34" t="s">
        <v>2594</v>
      </c>
      <c r="G305" s="22"/>
    </row>
    <row r="306" spans="1:16" ht="47.25" customHeight="1">
      <c r="A306" s="146"/>
      <c r="B306" s="37"/>
      <c r="C306" s="24" t="s">
        <v>2591</v>
      </c>
      <c r="D306" s="421">
        <v>2</v>
      </c>
      <c r="E306" s="35" t="s">
        <v>581</v>
      </c>
      <c r="F306" s="34" t="s">
        <v>2594</v>
      </c>
      <c r="G306" s="22"/>
    </row>
    <row r="307" spans="1:16" ht="32">
      <c r="A307" s="146"/>
      <c r="B307" s="37"/>
      <c r="C307" s="24" t="s">
        <v>2592</v>
      </c>
      <c r="D307" s="421">
        <v>2</v>
      </c>
      <c r="E307" s="35" t="s">
        <v>581</v>
      </c>
      <c r="F307" s="34" t="s">
        <v>2594</v>
      </c>
      <c r="G307" s="22"/>
    </row>
    <row r="308" spans="1:16" ht="32">
      <c r="A308" s="146"/>
      <c r="B308" s="37"/>
      <c r="C308" s="24" t="s">
        <v>2593</v>
      </c>
      <c r="D308" s="421">
        <v>2</v>
      </c>
      <c r="E308" s="35" t="s">
        <v>581</v>
      </c>
      <c r="F308" s="34" t="s">
        <v>2594</v>
      </c>
      <c r="G308" s="22"/>
    </row>
    <row r="309" spans="1:16" ht="183.75" customHeight="1">
      <c r="A309" s="146" t="s">
        <v>551</v>
      </c>
      <c r="B309" s="37" t="s">
        <v>552</v>
      </c>
      <c r="C309" s="287" t="s">
        <v>2203</v>
      </c>
      <c r="D309" s="421">
        <v>2</v>
      </c>
      <c r="E309" s="35" t="s">
        <v>431</v>
      </c>
      <c r="F309" s="24" t="s">
        <v>3129</v>
      </c>
      <c r="G309" s="22"/>
    </row>
    <row r="310" spans="1:16" ht="161.25" customHeight="1">
      <c r="A310" s="146"/>
      <c r="B310" s="37"/>
      <c r="C310" s="59" t="s">
        <v>2473</v>
      </c>
      <c r="D310" s="421">
        <v>2</v>
      </c>
      <c r="E310" s="35" t="s">
        <v>431</v>
      </c>
      <c r="F310" s="21" t="s">
        <v>3130</v>
      </c>
      <c r="G310" s="22"/>
    </row>
    <row r="311" spans="1:16" ht="47.25" customHeight="1">
      <c r="A311" s="146"/>
      <c r="B311" s="37"/>
      <c r="C311" s="288" t="s">
        <v>2204</v>
      </c>
      <c r="D311" s="421">
        <v>2</v>
      </c>
      <c r="E311" s="35" t="s">
        <v>431</v>
      </c>
      <c r="F311" s="21"/>
      <c r="G311" s="22"/>
    </row>
    <row r="312" spans="1:16" ht="68">
      <c r="A312" s="146" t="s">
        <v>553</v>
      </c>
      <c r="B312" s="54" t="s">
        <v>554</v>
      </c>
      <c r="C312" s="54" t="s">
        <v>1965</v>
      </c>
      <c r="D312" s="421">
        <v>2</v>
      </c>
      <c r="E312" s="54" t="s">
        <v>233</v>
      </c>
      <c r="F312" s="54"/>
      <c r="G312" s="258"/>
    </row>
    <row r="313" spans="1:16" ht="40.25" customHeight="1">
      <c r="A313" s="146" t="s">
        <v>555</v>
      </c>
      <c r="B313" s="648" t="s">
        <v>1249</v>
      </c>
      <c r="C313" s="664"/>
      <c r="D313" s="664"/>
      <c r="E313" s="664"/>
      <c r="F313" s="664"/>
      <c r="G313" s="666"/>
      <c r="H313" s="17">
        <f>SUM(D314:D317)</f>
        <v>6</v>
      </c>
      <c r="I313" s="17">
        <f>COUNT(D314:D317)*2</f>
        <v>6</v>
      </c>
    </row>
    <row r="314" spans="1:16" ht="31.5" customHeight="1">
      <c r="A314" s="19" t="s">
        <v>557</v>
      </c>
      <c r="B314" s="37" t="s">
        <v>558</v>
      </c>
      <c r="C314" s="24" t="s">
        <v>2596</v>
      </c>
      <c r="D314" s="421">
        <v>2</v>
      </c>
      <c r="E314" s="35" t="s">
        <v>581</v>
      </c>
      <c r="F314" s="34" t="s">
        <v>2595</v>
      </c>
      <c r="G314" s="22"/>
    </row>
    <row r="315" spans="1:16" ht="47.25" customHeight="1">
      <c r="A315" s="19" t="s">
        <v>559</v>
      </c>
      <c r="B315" s="37" t="s">
        <v>560</v>
      </c>
      <c r="C315" s="38" t="s">
        <v>561</v>
      </c>
      <c r="D315" s="421">
        <v>2</v>
      </c>
      <c r="E315" s="35" t="s">
        <v>521</v>
      </c>
      <c r="F315" s="38" t="s">
        <v>562</v>
      </c>
      <c r="G315" s="22"/>
    </row>
    <row r="316" spans="1:16" ht="63" customHeight="1">
      <c r="A316" s="19" t="s">
        <v>564</v>
      </c>
      <c r="B316" s="37" t="s">
        <v>565</v>
      </c>
      <c r="C316" s="60" t="s">
        <v>566</v>
      </c>
      <c r="D316" s="421">
        <v>2</v>
      </c>
      <c r="E316" s="35" t="s">
        <v>168</v>
      </c>
      <c r="F316" s="79" t="s">
        <v>2597</v>
      </c>
      <c r="G316" s="22"/>
    </row>
    <row r="317" spans="1:16" ht="19">
      <c r="A317" s="221" t="s">
        <v>567</v>
      </c>
      <c r="B317" s="648" t="s">
        <v>1250</v>
      </c>
      <c r="C317" s="664"/>
      <c r="D317" s="664"/>
      <c r="E317" s="664"/>
      <c r="F317" s="664"/>
      <c r="G317" s="666"/>
      <c r="H317" s="17">
        <f>SUM(D318:D319)</f>
        <v>2</v>
      </c>
      <c r="I317" s="17">
        <f>COUNT(D318:D319)*2</f>
        <v>2</v>
      </c>
    </row>
    <row r="318" spans="1:16" ht="32" hidden="1">
      <c r="A318" s="36" t="s">
        <v>569</v>
      </c>
      <c r="B318" s="90" t="s">
        <v>570</v>
      </c>
      <c r="D318" s="22"/>
      <c r="E318" s="35"/>
      <c r="F318" s="69"/>
      <c r="G318" s="22"/>
      <c r="H318" s="124"/>
      <c r="I318" s="124"/>
      <c r="J318" s="124"/>
      <c r="K318" s="124"/>
      <c r="L318" s="124"/>
      <c r="M318" s="124"/>
      <c r="N318" s="124"/>
      <c r="O318" s="1"/>
      <c r="P318" s="1"/>
    </row>
    <row r="319" spans="1:16" ht="60" customHeight="1">
      <c r="A319" s="19" t="s">
        <v>573</v>
      </c>
      <c r="B319" s="24" t="s">
        <v>574</v>
      </c>
      <c r="C319" s="77" t="s">
        <v>571</v>
      </c>
      <c r="D319" s="424">
        <v>2</v>
      </c>
      <c r="E319" s="35" t="s">
        <v>122</v>
      </c>
      <c r="F319" s="60" t="s">
        <v>2598</v>
      </c>
      <c r="G319" s="22"/>
    </row>
    <row r="320" spans="1:16" ht="18.75" customHeight="1">
      <c r="A320" s="140"/>
      <c r="B320" s="661" t="s">
        <v>575</v>
      </c>
      <c r="C320" s="661"/>
      <c r="D320" s="662"/>
      <c r="E320" s="661"/>
      <c r="F320" s="661"/>
      <c r="G320" s="661"/>
      <c r="H320" s="17">
        <f>H321+H327+H332+H342+H350+H353+H358+H370+H379+H392+H398+H402+H420+H425+H456+H498</f>
        <v>202</v>
      </c>
      <c r="I320" s="17">
        <f>I321+I327+I332+I342+I350+I353+I358+I370+I379+I392+I398+I402+I420+I425+I456+I498</f>
        <v>202</v>
      </c>
    </row>
    <row r="321" spans="1:16" ht="40.25" customHeight="1">
      <c r="A321" s="146" t="s">
        <v>576</v>
      </c>
      <c r="B321" s="648" t="s">
        <v>577</v>
      </c>
      <c r="C321" s="664"/>
      <c r="D321" s="664"/>
      <c r="E321" s="664"/>
      <c r="F321" s="664"/>
      <c r="G321" s="666"/>
      <c r="H321" s="17">
        <f>SUM(D322:D326)</f>
        <v>8</v>
      </c>
      <c r="I321" s="17">
        <f>COUNT(D322:D326)*2</f>
        <v>8</v>
      </c>
    </row>
    <row r="322" spans="1:16" ht="47.25" customHeight="1">
      <c r="A322" s="19" t="s">
        <v>578</v>
      </c>
      <c r="B322" s="37" t="s">
        <v>579</v>
      </c>
      <c r="C322" s="38" t="s">
        <v>2445</v>
      </c>
      <c r="D322" s="422">
        <v>2</v>
      </c>
      <c r="E322" s="38" t="s">
        <v>581</v>
      </c>
      <c r="F322" s="38" t="s">
        <v>2735</v>
      </c>
      <c r="G322" s="375"/>
    </row>
    <row r="323" spans="1:16" ht="31.5" hidden="1" customHeight="1">
      <c r="A323" s="36" t="s">
        <v>583</v>
      </c>
      <c r="B323" s="37" t="s">
        <v>584</v>
      </c>
      <c r="C323" s="34"/>
      <c r="D323" s="34"/>
      <c r="E323" s="35"/>
      <c r="F323" s="34"/>
      <c r="G323" s="34"/>
      <c r="H323" s="124"/>
      <c r="I323" s="124"/>
      <c r="J323" s="124"/>
      <c r="K323" s="124"/>
      <c r="L323" s="124"/>
      <c r="M323" s="124"/>
      <c r="N323" s="124"/>
      <c r="O323" s="1"/>
      <c r="P323" s="1"/>
    </row>
    <row r="324" spans="1:16" ht="34">
      <c r="A324" s="19" t="s">
        <v>591</v>
      </c>
      <c r="B324" s="37" t="s">
        <v>592</v>
      </c>
      <c r="C324" s="24" t="s">
        <v>1251</v>
      </c>
      <c r="D324" s="422">
        <v>2</v>
      </c>
      <c r="E324" s="163" t="s">
        <v>122</v>
      </c>
      <c r="F324" s="85" t="s">
        <v>3460</v>
      </c>
      <c r="G324" s="22"/>
    </row>
    <row r="325" spans="1:16" ht="45" customHeight="1">
      <c r="A325" s="19"/>
      <c r="B325" s="37"/>
      <c r="C325" s="38" t="s">
        <v>1252</v>
      </c>
      <c r="D325" s="422">
        <v>2</v>
      </c>
      <c r="E325" s="38" t="s">
        <v>1253</v>
      </c>
      <c r="F325" s="38" t="s">
        <v>2736</v>
      </c>
      <c r="G325" s="183"/>
      <c r="J325" s="33"/>
    </row>
    <row r="326" spans="1:16" ht="47.25" customHeight="1">
      <c r="A326" s="19" t="s">
        <v>595</v>
      </c>
      <c r="B326" s="37" t="s">
        <v>596</v>
      </c>
      <c r="C326" s="67" t="s">
        <v>1254</v>
      </c>
      <c r="D326" s="422">
        <v>2</v>
      </c>
      <c r="E326" s="163" t="s">
        <v>326</v>
      </c>
      <c r="F326" s="67" t="s">
        <v>1970</v>
      </c>
      <c r="G326" s="22"/>
    </row>
    <row r="327" spans="1:16" ht="40.25" customHeight="1">
      <c r="A327" s="146" t="s">
        <v>597</v>
      </c>
      <c r="B327" s="648" t="s">
        <v>1255</v>
      </c>
      <c r="C327" s="664"/>
      <c r="D327" s="664"/>
      <c r="E327" s="664"/>
      <c r="F327" s="664"/>
      <c r="G327" s="666"/>
      <c r="H327" s="17">
        <f>SUM(D328:D331)</f>
        <v>8</v>
      </c>
      <c r="I327" s="17">
        <f>COUNT(D328:D331)*2</f>
        <v>8</v>
      </c>
    </row>
    <row r="328" spans="1:16" ht="89.25" customHeight="1">
      <c r="A328" s="19" t="s">
        <v>599</v>
      </c>
      <c r="B328" s="37" t="s">
        <v>600</v>
      </c>
      <c r="C328" s="40" t="s">
        <v>1256</v>
      </c>
      <c r="D328" s="421">
        <v>2</v>
      </c>
      <c r="E328" s="165" t="s">
        <v>521</v>
      </c>
      <c r="F328" s="24" t="s">
        <v>2614</v>
      </c>
      <c r="G328" s="160"/>
    </row>
    <row r="329" spans="1:16" ht="80">
      <c r="A329" s="19"/>
      <c r="B329" s="37"/>
      <c r="C329" s="40" t="s">
        <v>1257</v>
      </c>
      <c r="D329" s="421">
        <v>2</v>
      </c>
      <c r="E329" s="35" t="s">
        <v>581</v>
      </c>
      <c r="F329" s="121" t="s">
        <v>2613</v>
      </c>
      <c r="G329" s="183"/>
    </row>
    <row r="330" spans="1:16" ht="45" customHeight="1">
      <c r="A330" s="19"/>
      <c r="B330" s="37"/>
      <c r="C330" s="44" t="s">
        <v>1259</v>
      </c>
      <c r="D330" s="421">
        <v>2</v>
      </c>
      <c r="E330" s="23" t="s">
        <v>521</v>
      </c>
      <c r="F330" s="59" t="s">
        <v>1260</v>
      </c>
      <c r="G330" s="22"/>
    </row>
    <row r="331" spans="1:16" ht="45" customHeight="1">
      <c r="A331" s="19" t="s">
        <v>602</v>
      </c>
      <c r="B331" s="37" t="s">
        <v>603</v>
      </c>
      <c r="C331" s="165" t="s">
        <v>2615</v>
      </c>
      <c r="D331" s="421">
        <v>2</v>
      </c>
      <c r="E331" s="333" t="s">
        <v>1261</v>
      </c>
      <c r="F331" s="85" t="s">
        <v>2446</v>
      </c>
      <c r="G331" s="22"/>
    </row>
    <row r="332" spans="1:16" ht="40.25" customHeight="1">
      <c r="A332" s="146" t="s">
        <v>604</v>
      </c>
      <c r="B332" s="648" t="s">
        <v>1262</v>
      </c>
      <c r="C332" s="664"/>
      <c r="D332" s="664"/>
      <c r="E332" s="664"/>
      <c r="F332" s="664"/>
      <c r="G332" s="666"/>
      <c r="H332" s="17">
        <f>SUM(D333:D341)</f>
        <v>16</v>
      </c>
      <c r="I332" s="17">
        <f>COUNT(D333:D341)*2</f>
        <v>16</v>
      </c>
    </row>
    <row r="333" spans="1:16" ht="63" customHeight="1">
      <c r="A333" s="19" t="s">
        <v>606</v>
      </c>
      <c r="B333" s="37" t="s">
        <v>1263</v>
      </c>
      <c r="C333" s="237" t="s">
        <v>1264</v>
      </c>
      <c r="D333" s="496">
        <v>2</v>
      </c>
      <c r="E333" s="44" t="s">
        <v>122</v>
      </c>
      <c r="F333" s="165" t="s">
        <v>2737</v>
      </c>
      <c r="G333" s="22"/>
    </row>
    <row r="334" spans="1:16" ht="63" customHeight="1">
      <c r="A334" s="19"/>
      <c r="B334" s="37"/>
      <c r="C334" s="38" t="s">
        <v>1265</v>
      </c>
      <c r="D334" s="496">
        <v>2</v>
      </c>
      <c r="E334" s="44" t="s">
        <v>521</v>
      </c>
      <c r="F334" s="329" t="s">
        <v>3131</v>
      </c>
      <c r="G334" s="22"/>
    </row>
    <row r="335" spans="1:16" ht="98.25" customHeight="1">
      <c r="A335" s="19"/>
      <c r="B335" s="37"/>
      <c r="C335" s="360" t="s">
        <v>3132</v>
      </c>
      <c r="D335" s="496">
        <v>2</v>
      </c>
      <c r="E335" s="313" t="s">
        <v>521</v>
      </c>
      <c r="F335" s="237" t="s">
        <v>3133</v>
      </c>
      <c r="G335" s="22"/>
    </row>
    <row r="336" spans="1:16" ht="64">
      <c r="A336" s="19" t="s">
        <v>608</v>
      </c>
      <c r="B336" s="24" t="s">
        <v>1266</v>
      </c>
      <c r="C336" s="44" t="s">
        <v>1267</v>
      </c>
      <c r="D336" s="496">
        <v>2</v>
      </c>
      <c r="E336" s="44" t="s">
        <v>521</v>
      </c>
      <c r="F336" s="44" t="s">
        <v>3134</v>
      </c>
      <c r="G336" s="41"/>
    </row>
    <row r="337" spans="1:16" ht="45" customHeight="1">
      <c r="A337" s="167"/>
      <c r="B337" s="37"/>
      <c r="C337" s="44" t="s">
        <v>1973</v>
      </c>
      <c r="D337" s="496">
        <v>2</v>
      </c>
      <c r="E337" s="44" t="s">
        <v>521</v>
      </c>
      <c r="F337" s="85" t="s">
        <v>2738</v>
      </c>
      <c r="G337" s="22"/>
    </row>
    <row r="338" spans="1:16" ht="32">
      <c r="A338" s="167"/>
      <c r="B338" s="37"/>
      <c r="C338" s="213" t="s">
        <v>612</v>
      </c>
      <c r="D338" s="496">
        <v>2</v>
      </c>
      <c r="E338" s="49" t="s">
        <v>122</v>
      </c>
      <c r="F338" s="85" t="s">
        <v>2617</v>
      </c>
      <c r="G338" s="22"/>
    </row>
    <row r="339" spans="1:16" ht="77.25" customHeight="1">
      <c r="A339" s="167"/>
      <c r="B339" s="37"/>
      <c r="C339" s="213" t="s">
        <v>2739</v>
      </c>
      <c r="D339" s="496">
        <v>2</v>
      </c>
      <c r="E339" s="44" t="s">
        <v>581</v>
      </c>
      <c r="F339" s="24" t="s">
        <v>2740</v>
      </c>
      <c r="G339" s="22"/>
    </row>
    <row r="340" spans="1:16" ht="31.5" customHeight="1">
      <c r="A340" s="19" t="s">
        <v>614</v>
      </c>
      <c r="B340" s="37" t="s">
        <v>615</v>
      </c>
      <c r="C340" s="40" t="s">
        <v>1269</v>
      </c>
      <c r="D340" s="496">
        <v>2</v>
      </c>
      <c r="E340" s="35" t="s">
        <v>521</v>
      </c>
      <c r="F340" s="34"/>
      <c r="G340" s="22"/>
    </row>
    <row r="341" spans="1:16" ht="47.25" hidden="1" customHeight="1">
      <c r="A341" s="36" t="s">
        <v>616</v>
      </c>
      <c r="B341" s="37" t="s">
        <v>1270</v>
      </c>
      <c r="C341" s="332"/>
      <c r="D341" s="62"/>
      <c r="E341" s="79"/>
      <c r="F341" s="311"/>
      <c r="G341" s="34"/>
      <c r="H341" s="124"/>
      <c r="I341" s="124"/>
      <c r="J341" s="124"/>
      <c r="K341" s="124"/>
      <c r="L341" s="124"/>
      <c r="M341" s="124"/>
      <c r="N341" s="124"/>
      <c r="O341" s="1"/>
      <c r="P341" s="1"/>
    </row>
    <row r="342" spans="1:16" ht="40.25" customHeight="1">
      <c r="A342" s="146" t="s">
        <v>619</v>
      </c>
      <c r="B342" s="648" t="s">
        <v>620</v>
      </c>
      <c r="C342" s="664"/>
      <c r="D342" s="664"/>
      <c r="E342" s="664"/>
      <c r="F342" s="664"/>
      <c r="G342" s="666"/>
      <c r="H342" s="17">
        <f>SUM(D343:D349)</f>
        <v>14</v>
      </c>
      <c r="I342" s="17">
        <f>COUNT(D343:D349)*2</f>
        <v>14</v>
      </c>
    </row>
    <row r="343" spans="1:16" ht="45" customHeight="1">
      <c r="A343" s="19" t="s">
        <v>621</v>
      </c>
      <c r="B343" s="37" t="s">
        <v>622</v>
      </c>
      <c r="C343" s="38" t="s">
        <v>1271</v>
      </c>
      <c r="D343" s="423">
        <v>2</v>
      </c>
      <c r="E343" s="35" t="s">
        <v>326</v>
      </c>
      <c r="F343" s="44" t="s">
        <v>3463</v>
      </c>
      <c r="G343" s="22"/>
    </row>
    <row r="344" spans="1:16" ht="45" customHeight="1">
      <c r="A344" s="19" t="s">
        <v>623</v>
      </c>
      <c r="B344" s="24" t="s">
        <v>624</v>
      </c>
      <c r="C344" s="20" t="s">
        <v>1272</v>
      </c>
      <c r="D344" s="423">
        <v>2</v>
      </c>
      <c r="E344" s="35" t="s">
        <v>581</v>
      </c>
      <c r="F344" s="38" t="s">
        <v>3427</v>
      </c>
      <c r="G344" s="22"/>
    </row>
    <row r="345" spans="1:16" ht="47.25" customHeight="1">
      <c r="A345" s="19"/>
      <c r="B345" s="24"/>
      <c r="C345" s="20" t="s">
        <v>1976</v>
      </c>
      <c r="D345" s="423">
        <v>2</v>
      </c>
      <c r="E345" s="35" t="s">
        <v>122</v>
      </c>
      <c r="F345" s="107" t="s">
        <v>2741</v>
      </c>
      <c r="G345" s="22"/>
    </row>
    <row r="346" spans="1:16" ht="47.25" customHeight="1">
      <c r="A346" s="19" t="s">
        <v>625</v>
      </c>
      <c r="B346" s="37" t="s">
        <v>626</v>
      </c>
      <c r="C346" s="38" t="s">
        <v>1276</v>
      </c>
      <c r="D346" s="423">
        <v>2</v>
      </c>
      <c r="E346" s="38" t="s">
        <v>122</v>
      </c>
      <c r="F346" s="38" t="s">
        <v>1277</v>
      </c>
      <c r="G346" s="22"/>
    </row>
    <row r="347" spans="1:16" ht="51" customHeight="1">
      <c r="A347" s="19"/>
      <c r="B347" s="37"/>
      <c r="C347" s="38" t="s">
        <v>1278</v>
      </c>
      <c r="D347" s="423">
        <v>2</v>
      </c>
      <c r="E347" s="38" t="s">
        <v>122</v>
      </c>
      <c r="F347" s="85" t="s">
        <v>2618</v>
      </c>
      <c r="G347" s="22"/>
    </row>
    <row r="348" spans="1:16" ht="30" customHeight="1">
      <c r="A348" s="19" t="s">
        <v>627</v>
      </c>
      <c r="B348" s="37" t="s">
        <v>628</v>
      </c>
      <c r="C348" s="38" t="s">
        <v>1279</v>
      </c>
      <c r="D348" s="423">
        <v>2</v>
      </c>
      <c r="E348" s="35" t="s">
        <v>521</v>
      </c>
      <c r="F348" s="38" t="s">
        <v>1280</v>
      </c>
      <c r="G348" s="22"/>
    </row>
    <row r="349" spans="1:16" ht="64">
      <c r="A349" s="19" t="s">
        <v>629</v>
      </c>
      <c r="B349" s="73" t="s">
        <v>630</v>
      </c>
      <c r="C349" s="164" t="s">
        <v>1281</v>
      </c>
      <c r="D349" s="423">
        <v>2</v>
      </c>
      <c r="E349" s="75" t="s">
        <v>521</v>
      </c>
      <c r="F349" s="114" t="s">
        <v>2619</v>
      </c>
      <c r="G349" s="493"/>
    </row>
    <row r="350" spans="1:16" ht="40.25" customHeight="1">
      <c r="A350" s="141" t="s">
        <v>631</v>
      </c>
      <c r="B350" s="648" t="s">
        <v>1282</v>
      </c>
      <c r="C350" s="664"/>
      <c r="D350" s="664"/>
      <c r="E350" s="664"/>
      <c r="F350" s="664"/>
      <c r="G350" s="666"/>
      <c r="H350" s="17">
        <f>SUM(D351:D352)</f>
        <v>4</v>
      </c>
      <c r="I350" s="17">
        <f>COUNT(D351:D352)*2</f>
        <v>4</v>
      </c>
    </row>
    <row r="351" spans="1:16" ht="48">
      <c r="A351" s="19" t="s">
        <v>633</v>
      </c>
      <c r="B351" s="24" t="s">
        <v>634</v>
      </c>
      <c r="C351" s="38" t="s">
        <v>1674</v>
      </c>
      <c r="D351" s="421">
        <v>2</v>
      </c>
      <c r="E351" s="34" t="s">
        <v>2447</v>
      </c>
      <c r="F351" s="24" t="s">
        <v>2620</v>
      </c>
      <c r="G351" s="295"/>
    </row>
    <row r="352" spans="1:16" ht="64">
      <c r="A352" s="19" t="s">
        <v>635</v>
      </c>
      <c r="B352" s="24" t="s">
        <v>636</v>
      </c>
      <c r="C352" s="38" t="s">
        <v>1283</v>
      </c>
      <c r="D352" s="421">
        <v>2</v>
      </c>
      <c r="E352" s="35" t="s">
        <v>326</v>
      </c>
      <c r="F352" s="24" t="s">
        <v>2621</v>
      </c>
      <c r="G352" s="160"/>
    </row>
    <row r="353" spans="1:9" ht="40.25" customHeight="1">
      <c r="A353" s="146" t="s">
        <v>638</v>
      </c>
      <c r="B353" s="648" t="s">
        <v>1284</v>
      </c>
      <c r="C353" s="664"/>
      <c r="D353" s="664"/>
      <c r="E353" s="664"/>
      <c r="F353" s="664"/>
      <c r="G353" s="666"/>
      <c r="H353" s="17">
        <f>SUM(D354:D357)</f>
        <v>8</v>
      </c>
      <c r="I353" s="17">
        <f>COUNT(D354:D357)*2</f>
        <v>8</v>
      </c>
    </row>
    <row r="354" spans="1:9" ht="32">
      <c r="A354" s="19" t="s">
        <v>640</v>
      </c>
      <c r="B354" s="24" t="s">
        <v>1285</v>
      </c>
      <c r="C354" s="40" t="s">
        <v>1286</v>
      </c>
      <c r="D354" s="421">
        <v>2</v>
      </c>
      <c r="E354" s="35" t="s">
        <v>581</v>
      </c>
      <c r="F354" s="38" t="s">
        <v>1983</v>
      </c>
      <c r="G354" s="22"/>
    </row>
    <row r="355" spans="1:9" ht="45" customHeight="1">
      <c r="A355" s="19" t="s">
        <v>644</v>
      </c>
      <c r="B355" s="24" t="s">
        <v>645</v>
      </c>
      <c r="C355" s="24" t="s">
        <v>646</v>
      </c>
      <c r="D355" s="421">
        <v>2</v>
      </c>
      <c r="E355" s="35" t="s">
        <v>581</v>
      </c>
      <c r="F355" s="165" t="s">
        <v>3135</v>
      </c>
      <c r="G355" s="22"/>
    </row>
    <row r="356" spans="1:9" ht="48">
      <c r="A356" s="19"/>
      <c r="B356" s="24"/>
      <c r="C356" s="38" t="s">
        <v>2742</v>
      </c>
      <c r="D356" s="421">
        <v>2</v>
      </c>
      <c r="E356" s="35" t="s">
        <v>122</v>
      </c>
      <c r="F356" s="38" t="s">
        <v>2622</v>
      </c>
      <c r="G356" s="183"/>
    </row>
    <row r="357" spans="1:9">
      <c r="A357" s="19"/>
      <c r="B357" s="115"/>
      <c r="C357" s="38" t="s">
        <v>648</v>
      </c>
      <c r="D357" s="421">
        <v>2</v>
      </c>
      <c r="E357" s="35" t="s">
        <v>121</v>
      </c>
      <c r="F357" s="38" t="s">
        <v>2623</v>
      </c>
      <c r="G357" s="235"/>
    </row>
    <row r="358" spans="1:9" ht="40.25" customHeight="1">
      <c r="A358" s="146" t="s">
        <v>649</v>
      </c>
      <c r="B358" s="648" t="s">
        <v>1287</v>
      </c>
      <c r="C358" s="664"/>
      <c r="D358" s="664"/>
      <c r="E358" s="664"/>
      <c r="F358" s="664"/>
      <c r="G358" s="666"/>
      <c r="H358" s="17">
        <f>SUM(D359:D369)</f>
        <v>22</v>
      </c>
      <c r="I358" s="17">
        <f>COUNT(D359:D369)*2</f>
        <v>22</v>
      </c>
    </row>
    <row r="359" spans="1:9" ht="75" customHeight="1">
      <c r="A359" s="19" t="s">
        <v>651</v>
      </c>
      <c r="B359" s="54" t="s">
        <v>1288</v>
      </c>
      <c r="C359" s="38" t="s">
        <v>1289</v>
      </c>
      <c r="D359" s="423">
        <v>2</v>
      </c>
      <c r="E359" s="35" t="s">
        <v>121</v>
      </c>
      <c r="F359" s="38" t="s">
        <v>3136</v>
      </c>
      <c r="G359" s="183"/>
    </row>
    <row r="360" spans="1:9" ht="32">
      <c r="A360" s="19"/>
      <c r="B360" s="54"/>
      <c r="C360" s="38" t="s">
        <v>3316</v>
      </c>
      <c r="D360" s="421">
        <v>2</v>
      </c>
      <c r="E360" s="163" t="s">
        <v>122</v>
      </c>
      <c r="F360" s="38" t="s">
        <v>3315</v>
      </c>
      <c r="G360" s="22"/>
    </row>
    <row r="361" spans="1:9" ht="47.25" customHeight="1">
      <c r="A361" s="19" t="s">
        <v>653</v>
      </c>
      <c r="B361" s="37" t="s">
        <v>654</v>
      </c>
      <c r="C361" s="38" t="s">
        <v>3318</v>
      </c>
      <c r="D361" s="419">
        <v>2</v>
      </c>
      <c r="E361" s="163" t="s">
        <v>122</v>
      </c>
      <c r="F361" s="38" t="s">
        <v>3314</v>
      </c>
      <c r="G361" s="22"/>
    </row>
    <row r="362" spans="1:9" ht="47.25" customHeight="1">
      <c r="A362" s="19"/>
      <c r="B362" s="37"/>
      <c r="C362" s="20" t="s">
        <v>655</v>
      </c>
      <c r="D362" s="423">
        <v>2</v>
      </c>
      <c r="E362" s="35" t="s">
        <v>581</v>
      </c>
      <c r="F362" s="38" t="s">
        <v>1743</v>
      </c>
      <c r="G362" s="22"/>
    </row>
    <row r="363" spans="1:9" ht="45" customHeight="1">
      <c r="A363" s="19"/>
      <c r="B363" s="37"/>
      <c r="C363" s="38" t="s">
        <v>3137</v>
      </c>
      <c r="D363" s="423">
        <v>2</v>
      </c>
      <c r="E363" s="35" t="s">
        <v>521</v>
      </c>
      <c r="F363" s="38" t="s">
        <v>1743</v>
      </c>
      <c r="G363" s="22"/>
    </row>
    <row r="364" spans="1:9" ht="60" customHeight="1">
      <c r="A364" s="19" t="s">
        <v>657</v>
      </c>
      <c r="B364" s="37" t="s">
        <v>658</v>
      </c>
      <c r="C364" s="91" t="s">
        <v>659</v>
      </c>
      <c r="D364" s="423">
        <v>2</v>
      </c>
      <c r="E364" s="35" t="s">
        <v>326</v>
      </c>
      <c r="F364" s="38" t="s">
        <v>2828</v>
      </c>
      <c r="G364" s="22"/>
    </row>
    <row r="365" spans="1:9" ht="64">
      <c r="A365" s="19"/>
      <c r="B365" s="37"/>
      <c r="C365" s="38" t="s">
        <v>660</v>
      </c>
      <c r="D365" s="423">
        <v>2</v>
      </c>
      <c r="E365" s="38" t="s">
        <v>521</v>
      </c>
      <c r="F365" s="85" t="s">
        <v>3138</v>
      </c>
      <c r="G365" s="22"/>
    </row>
    <row r="366" spans="1:9" ht="45" customHeight="1">
      <c r="A366" s="19" t="s">
        <v>661</v>
      </c>
      <c r="B366" s="37" t="s">
        <v>662</v>
      </c>
      <c r="C366" s="24" t="s">
        <v>1290</v>
      </c>
      <c r="D366" s="423">
        <v>2</v>
      </c>
      <c r="E366" s="35" t="s">
        <v>122</v>
      </c>
      <c r="F366" s="24" t="s">
        <v>1291</v>
      </c>
      <c r="G366" s="22"/>
    </row>
    <row r="367" spans="1:9" ht="30" customHeight="1">
      <c r="A367" s="19"/>
      <c r="C367" s="24" t="s">
        <v>1292</v>
      </c>
      <c r="D367" s="423">
        <v>2</v>
      </c>
      <c r="E367" s="35" t="s">
        <v>122</v>
      </c>
      <c r="F367" s="24" t="s">
        <v>1293</v>
      </c>
      <c r="G367" s="22"/>
    </row>
    <row r="368" spans="1:9" ht="74" customHeight="1">
      <c r="A368" s="19"/>
      <c r="B368" s="34"/>
      <c r="C368" s="40" t="s">
        <v>3428</v>
      </c>
      <c r="D368" s="423">
        <v>2</v>
      </c>
      <c r="E368" s="53" t="s">
        <v>121</v>
      </c>
      <c r="F368" s="85" t="s">
        <v>3139</v>
      </c>
      <c r="G368" s="22"/>
    </row>
    <row r="369" spans="1:9" ht="45" customHeight="1">
      <c r="A369" s="19" t="s">
        <v>663</v>
      </c>
      <c r="B369" s="37" t="s">
        <v>664</v>
      </c>
      <c r="C369" s="38" t="s">
        <v>3140</v>
      </c>
      <c r="D369" s="423">
        <v>2</v>
      </c>
      <c r="E369" s="35" t="s">
        <v>241</v>
      </c>
      <c r="F369" s="24" t="s">
        <v>1294</v>
      </c>
      <c r="G369" s="22"/>
    </row>
    <row r="370" spans="1:9" ht="40.25" customHeight="1">
      <c r="A370" s="146" t="s">
        <v>667</v>
      </c>
      <c r="B370" s="648" t="s">
        <v>1295</v>
      </c>
      <c r="C370" s="664"/>
      <c r="D370" s="664"/>
      <c r="E370" s="664"/>
      <c r="F370" s="664"/>
      <c r="G370" s="666"/>
      <c r="H370" s="17">
        <f>SUM(D371:D378)</f>
        <v>16</v>
      </c>
      <c r="I370" s="17">
        <f>COUNT(D371:D378)*2</f>
        <v>16</v>
      </c>
    </row>
    <row r="371" spans="1:9" ht="51">
      <c r="A371" s="19" t="s">
        <v>669</v>
      </c>
      <c r="B371" s="37" t="s">
        <v>670</v>
      </c>
      <c r="C371" s="40" t="s">
        <v>1296</v>
      </c>
      <c r="D371" s="421">
        <v>2</v>
      </c>
      <c r="E371" s="35" t="s">
        <v>581</v>
      </c>
      <c r="F371" s="85" t="s">
        <v>3141</v>
      </c>
      <c r="G371" s="22"/>
    </row>
    <row r="372" spans="1:9" ht="57" customHeight="1">
      <c r="A372" s="19" t="s">
        <v>672</v>
      </c>
      <c r="B372" s="37" t="s">
        <v>673</v>
      </c>
      <c r="C372" s="38" t="s">
        <v>1297</v>
      </c>
      <c r="D372" s="421">
        <v>2</v>
      </c>
      <c r="E372" s="35" t="s">
        <v>581</v>
      </c>
      <c r="F372" s="262" t="s">
        <v>3142</v>
      </c>
      <c r="G372" s="22"/>
    </row>
    <row r="373" spans="1:9" ht="34">
      <c r="A373" s="19" t="s">
        <v>674</v>
      </c>
      <c r="B373" s="37" t="s">
        <v>675</v>
      </c>
      <c r="C373" s="38" t="s">
        <v>1298</v>
      </c>
      <c r="D373" s="421">
        <v>2</v>
      </c>
      <c r="E373" s="35" t="s">
        <v>581</v>
      </c>
      <c r="F373" s="38" t="s">
        <v>1989</v>
      </c>
      <c r="G373" s="295"/>
    </row>
    <row r="374" spans="1:9" ht="80">
      <c r="A374" s="19" t="s">
        <v>676</v>
      </c>
      <c r="B374" s="54" t="s">
        <v>677</v>
      </c>
      <c r="C374" s="64" t="s">
        <v>677</v>
      </c>
      <c r="D374" s="421">
        <v>2</v>
      </c>
      <c r="E374" s="35" t="s">
        <v>581</v>
      </c>
      <c r="F374" s="258" t="s">
        <v>2625</v>
      </c>
      <c r="G374" s="295"/>
    </row>
    <row r="375" spans="1:9" ht="64">
      <c r="A375" s="19" t="s">
        <v>679</v>
      </c>
      <c r="B375" s="37" t="s">
        <v>680</v>
      </c>
      <c r="C375" s="77" t="s">
        <v>1299</v>
      </c>
      <c r="D375" s="421">
        <v>2</v>
      </c>
      <c r="E375" s="35" t="s">
        <v>190</v>
      </c>
      <c r="F375" s="85" t="s">
        <v>2448</v>
      </c>
      <c r="G375" s="22"/>
    </row>
    <row r="376" spans="1:9" ht="80">
      <c r="A376" s="19" t="s">
        <v>682</v>
      </c>
      <c r="B376" s="37" t="s">
        <v>683</v>
      </c>
      <c r="C376" s="40" t="s">
        <v>1300</v>
      </c>
      <c r="D376" s="421">
        <v>2</v>
      </c>
      <c r="E376" s="35" t="s">
        <v>581</v>
      </c>
      <c r="F376" s="165" t="s">
        <v>3143</v>
      </c>
      <c r="G376" s="22"/>
    </row>
    <row r="377" spans="1:9" ht="32">
      <c r="A377" s="19"/>
      <c r="C377" s="24" t="s">
        <v>685</v>
      </c>
      <c r="D377" s="421">
        <v>2</v>
      </c>
      <c r="E377" s="35" t="s">
        <v>581</v>
      </c>
      <c r="F377" s="24" t="s">
        <v>1991</v>
      </c>
      <c r="G377" s="22"/>
    </row>
    <row r="378" spans="1:9" ht="80">
      <c r="A378" s="19" t="s">
        <v>686</v>
      </c>
      <c r="B378" s="37" t="s">
        <v>687</v>
      </c>
      <c r="C378" s="114" t="s">
        <v>1301</v>
      </c>
      <c r="D378" s="421">
        <v>2</v>
      </c>
      <c r="E378" s="35" t="s">
        <v>168</v>
      </c>
      <c r="F378" s="24" t="s">
        <v>2962</v>
      </c>
      <c r="G378" s="22"/>
    </row>
    <row r="379" spans="1:9" ht="40.25" customHeight="1">
      <c r="A379" s="146" t="s">
        <v>689</v>
      </c>
      <c r="B379" s="648" t="s">
        <v>690</v>
      </c>
      <c r="C379" s="664"/>
      <c r="D379" s="664"/>
      <c r="E379" s="664"/>
      <c r="F379" s="664"/>
      <c r="G379" s="666"/>
      <c r="H379" s="17">
        <f>SUM(D380:D387)</f>
        <v>16</v>
      </c>
      <c r="I379" s="17">
        <f>COUNT(D380:D387)*2</f>
        <v>16</v>
      </c>
    </row>
    <row r="380" spans="1:9" ht="48">
      <c r="A380" s="19" t="s">
        <v>691</v>
      </c>
      <c r="B380" s="37" t="s">
        <v>692</v>
      </c>
      <c r="C380" s="250" t="s">
        <v>2627</v>
      </c>
      <c r="D380" s="421">
        <v>2</v>
      </c>
      <c r="E380" s="35" t="s">
        <v>122</v>
      </c>
      <c r="F380" s="250" t="s">
        <v>3429</v>
      </c>
      <c r="G380" s="295"/>
    </row>
    <row r="381" spans="1:9" ht="64">
      <c r="A381" s="19"/>
      <c r="B381" s="37"/>
      <c r="C381" s="47" t="s">
        <v>3144</v>
      </c>
      <c r="D381" s="421">
        <v>2</v>
      </c>
      <c r="E381" s="35" t="s">
        <v>122</v>
      </c>
      <c r="F381" s="47" t="s">
        <v>2743</v>
      </c>
      <c r="G381" s="295"/>
    </row>
    <row r="382" spans="1:9" ht="48">
      <c r="A382" s="19"/>
      <c r="B382" s="37"/>
      <c r="C382" s="250" t="s">
        <v>1302</v>
      </c>
      <c r="D382" s="421">
        <v>2</v>
      </c>
      <c r="E382" s="38" t="s">
        <v>122</v>
      </c>
      <c r="F382" s="24" t="s">
        <v>1303</v>
      </c>
      <c r="G382" s="183"/>
    </row>
    <row r="383" spans="1:9" ht="30" customHeight="1">
      <c r="A383" s="19"/>
      <c r="B383" s="37"/>
      <c r="C383" s="168" t="s">
        <v>2628</v>
      </c>
      <c r="D383" s="421">
        <v>2</v>
      </c>
      <c r="E383" s="38" t="s">
        <v>241</v>
      </c>
      <c r="F383" s="24" t="s">
        <v>1304</v>
      </c>
      <c r="G383" s="183"/>
    </row>
    <row r="384" spans="1:9" ht="48.75" customHeight="1">
      <c r="A384" s="19" t="s">
        <v>693</v>
      </c>
      <c r="B384" s="37" t="s">
        <v>694</v>
      </c>
      <c r="C384" s="121" t="s">
        <v>2629</v>
      </c>
      <c r="D384" s="421">
        <v>2</v>
      </c>
      <c r="E384" s="38" t="s">
        <v>793</v>
      </c>
      <c r="F384" s="38" t="s">
        <v>1306</v>
      </c>
      <c r="G384" s="22"/>
    </row>
    <row r="385" spans="1:16" ht="16.5" customHeight="1">
      <c r="A385" s="19"/>
      <c r="B385" s="37"/>
      <c r="C385" s="38" t="s">
        <v>2632</v>
      </c>
      <c r="D385" s="421">
        <v>2</v>
      </c>
      <c r="E385" s="38" t="s">
        <v>122</v>
      </c>
      <c r="F385" s="38" t="s">
        <v>1996</v>
      </c>
      <c r="G385" s="22"/>
    </row>
    <row r="386" spans="1:16" ht="48">
      <c r="A386" s="19" t="s">
        <v>695</v>
      </c>
      <c r="B386" s="37" t="s">
        <v>696</v>
      </c>
      <c r="C386" s="281" t="s">
        <v>1308</v>
      </c>
      <c r="D386" s="421">
        <v>2</v>
      </c>
      <c r="E386" s="38" t="s">
        <v>666</v>
      </c>
      <c r="F386" s="121" t="s">
        <v>2630</v>
      </c>
      <c r="G386" s="22"/>
    </row>
    <row r="387" spans="1:16" ht="63" customHeight="1">
      <c r="A387" s="19" t="s">
        <v>697</v>
      </c>
      <c r="B387" s="37" t="s">
        <v>698</v>
      </c>
      <c r="C387" s="77" t="s">
        <v>1309</v>
      </c>
      <c r="D387" s="421">
        <v>2</v>
      </c>
      <c r="E387" s="35" t="s">
        <v>793</v>
      </c>
      <c r="F387" s="34"/>
      <c r="G387" s="22"/>
    </row>
    <row r="388" spans="1:16" ht="40.25" hidden="1" customHeight="1">
      <c r="A388" s="161" t="s">
        <v>699</v>
      </c>
      <c r="B388" s="648" t="s">
        <v>700</v>
      </c>
      <c r="C388" s="664"/>
      <c r="D388" s="664"/>
      <c r="E388" s="664"/>
      <c r="F388" s="664"/>
      <c r="G388" s="666"/>
      <c r="H388" s="124"/>
      <c r="I388" s="124"/>
      <c r="J388" s="124"/>
      <c r="K388" s="124"/>
      <c r="L388" s="124"/>
      <c r="M388" s="124"/>
      <c r="N388" s="124"/>
      <c r="O388" s="1"/>
      <c r="P388" s="1"/>
    </row>
    <row r="389" spans="1:16" ht="60" hidden="1" customHeight="1">
      <c r="A389" s="36" t="s">
        <v>701</v>
      </c>
      <c r="B389" s="24" t="s">
        <v>702</v>
      </c>
      <c r="C389" s="34"/>
      <c r="D389" s="34"/>
      <c r="E389" s="35"/>
      <c r="F389" s="34"/>
      <c r="G389" s="34"/>
      <c r="H389" s="124"/>
      <c r="I389" s="124"/>
      <c r="J389" s="124"/>
      <c r="K389" s="124"/>
      <c r="L389" s="124"/>
      <c r="M389" s="124"/>
      <c r="N389" s="124"/>
      <c r="O389" s="1"/>
      <c r="P389" s="1"/>
    </row>
    <row r="390" spans="1:16" ht="45" hidden="1" customHeight="1">
      <c r="A390" s="36" t="s">
        <v>703</v>
      </c>
      <c r="B390" s="24" t="s">
        <v>704</v>
      </c>
      <c r="C390" s="34"/>
      <c r="D390" s="34"/>
      <c r="E390" s="35"/>
      <c r="F390" s="34"/>
      <c r="G390" s="34"/>
      <c r="H390" s="124"/>
      <c r="I390" s="124"/>
      <c r="J390" s="124"/>
      <c r="K390" s="124"/>
      <c r="L390" s="124"/>
      <c r="M390" s="124"/>
      <c r="N390" s="124"/>
      <c r="O390" s="1"/>
      <c r="P390" s="1"/>
    </row>
    <row r="391" spans="1:16" ht="78.75" hidden="1" customHeight="1">
      <c r="A391" s="36" t="s">
        <v>705</v>
      </c>
      <c r="B391" s="37" t="s">
        <v>1310</v>
      </c>
      <c r="C391" s="34"/>
      <c r="D391" s="34"/>
      <c r="E391" s="35"/>
      <c r="F391" s="34"/>
      <c r="G391" s="34"/>
      <c r="H391" s="124"/>
      <c r="I391" s="124"/>
      <c r="J391" s="124"/>
      <c r="K391" s="124"/>
      <c r="L391" s="124"/>
      <c r="M391" s="124"/>
      <c r="N391" s="124"/>
      <c r="O391" s="1"/>
      <c r="P391" s="1"/>
    </row>
    <row r="392" spans="1:16" ht="40.25" customHeight="1">
      <c r="A392" s="141" t="s">
        <v>706</v>
      </c>
      <c r="B392" s="648" t="s">
        <v>707</v>
      </c>
      <c r="C392" s="664"/>
      <c r="D392" s="664"/>
      <c r="E392" s="664"/>
      <c r="F392" s="664"/>
      <c r="G392" s="666"/>
      <c r="H392" s="17">
        <f>SUM(D393:D397)</f>
        <v>4</v>
      </c>
      <c r="I392" s="17">
        <f>COUNT(D393:D397)*2</f>
        <v>4</v>
      </c>
    </row>
    <row r="393" spans="1:16" ht="31.5" hidden="1" customHeight="1">
      <c r="A393" s="36" t="s">
        <v>708</v>
      </c>
      <c r="B393" s="37" t="s">
        <v>709</v>
      </c>
      <c r="C393" s="34"/>
      <c r="D393" s="34"/>
      <c r="E393" s="35"/>
      <c r="F393" s="34"/>
      <c r="G393" s="34"/>
      <c r="H393" s="124"/>
      <c r="I393" s="124"/>
      <c r="J393" s="124"/>
      <c r="K393" s="124"/>
      <c r="L393" s="124"/>
      <c r="M393" s="124"/>
      <c r="N393" s="124"/>
      <c r="O393" s="1"/>
      <c r="P393" s="1"/>
    </row>
    <row r="394" spans="1:16" ht="111" customHeight="1">
      <c r="A394" s="18" t="s">
        <v>710</v>
      </c>
      <c r="B394" s="37" t="s">
        <v>711</v>
      </c>
      <c r="C394" s="77" t="s">
        <v>3145</v>
      </c>
      <c r="D394" s="421">
        <v>2</v>
      </c>
      <c r="E394" s="23" t="s">
        <v>122</v>
      </c>
      <c r="F394" s="77" t="s">
        <v>3146</v>
      </c>
      <c r="G394" s="22"/>
    </row>
    <row r="395" spans="1:16" ht="34">
      <c r="A395" s="19" t="s">
        <v>712</v>
      </c>
      <c r="B395" s="37" t="s">
        <v>713</v>
      </c>
      <c r="C395" s="38" t="s">
        <v>714</v>
      </c>
      <c r="D395" s="421">
        <v>2</v>
      </c>
      <c r="E395" s="53" t="s">
        <v>122</v>
      </c>
      <c r="F395" s="85" t="s">
        <v>2633</v>
      </c>
      <c r="G395" s="319"/>
    </row>
    <row r="396" spans="1:16" ht="63" hidden="1" customHeight="1">
      <c r="A396" s="36" t="s">
        <v>715</v>
      </c>
      <c r="B396" s="54" t="s">
        <v>716</v>
      </c>
      <c r="C396" s="34"/>
      <c r="D396" s="34"/>
      <c r="E396" s="35"/>
      <c r="F396" s="34"/>
      <c r="G396" s="34"/>
      <c r="H396" s="124"/>
      <c r="I396" s="124"/>
      <c r="J396" s="124"/>
      <c r="K396" s="124"/>
      <c r="L396" s="124"/>
      <c r="M396" s="124"/>
      <c r="N396" s="124"/>
      <c r="O396" s="1"/>
      <c r="P396" s="1"/>
    </row>
    <row r="397" spans="1:16" ht="31.5" hidden="1" customHeight="1">
      <c r="A397" s="36" t="s">
        <v>717</v>
      </c>
      <c r="B397" s="37" t="s">
        <v>718</v>
      </c>
      <c r="C397" s="34"/>
      <c r="D397" s="34"/>
      <c r="E397" s="35"/>
      <c r="F397" s="34"/>
      <c r="G397" s="34"/>
      <c r="H397" s="124"/>
      <c r="I397" s="124"/>
      <c r="J397" s="124"/>
      <c r="K397" s="124"/>
      <c r="L397" s="124"/>
      <c r="M397" s="124"/>
      <c r="N397" s="124"/>
      <c r="O397" s="1"/>
      <c r="P397" s="1"/>
    </row>
    <row r="398" spans="1:16" ht="40.25" customHeight="1">
      <c r="A398" s="146" t="s">
        <v>719</v>
      </c>
      <c r="B398" s="648" t="s">
        <v>720</v>
      </c>
      <c r="C398" s="664"/>
      <c r="D398" s="664"/>
      <c r="E398" s="664"/>
      <c r="F398" s="664"/>
      <c r="G398" s="666"/>
      <c r="H398" s="17">
        <f>SUM(D399:D401)</f>
        <v>4</v>
      </c>
      <c r="I398" s="17">
        <f>COUNT(D399:D401)*2</f>
        <v>4</v>
      </c>
    </row>
    <row r="399" spans="1:16" ht="34">
      <c r="A399" s="19" t="s">
        <v>721</v>
      </c>
      <c r="B399" s="37" t="s">
        <v>722</v>
      </c>
      <c r="C399" s="38" t="s">
        <v>723</v>
      </c>
      <c r="D399" s="421">
        <v>2</v>
      </c>
      <c r="E399" s="35" t="s">
        <v>168</v>
      </c>
      <c r="F399" s="154" t="s">
        <v>2635</v>
      </c>
      <c r="G399" s="22"/>
    </row>
    <row r="400" spans="1:16" ht="31.5" hidden="1" customHeight="1">
      <c r="A400" s="36" t="s">
        <v>724</v>
      </c>
      <c r="B400" s="37" t="s">
        <v>725</v>
      </c>
      <c r="C400" s="34"/>
      <c r="D400" s="34"/>
      <c r="E400" s="35"/>
      <c r="F400" s="34"/>
      <c r="G400" s="34"/>
      <c r="H400" s="124"/>
      <c r="I400" s="124"/>
      <c r="J400" s="124"/>
      <c r="K400" s="124"/>
      <c r="L400" s="124"/>
      <c r="M400" s="124"/>
      <c r="N400" s="124"/>
      <c r="O400" s="1"/>
      <c r="P400" s="1"/>
    </row>
    <row r="401" spans="1:16" ht="60" customHeight="1">
      <c r="A401" s="19" t="s">
        <v>726</v>
      </c>
      <c r="B401" s="37" t="s">
        <v>727</v>
      </c>
      <c r="C401" s="121" t="s">
        <v>2449</v>
      </c>
      <c r="D401" s="497">
        <v>2</v>
      </c>
      <c r="E401" s="79" t="s">
        <v>122</v>
      </c>
      <c r="F401" s="67" t="s">
        <v>3147</v>
      </c>
      <c r="G401" s="334"/>
    </row>
    <row r="402" spans="1:16" ht="40.25" customHeight="1">
      <c r="A402" s="146" t="s">
        <v>728</v>
      </c>
      <c r="B402" s="648" t="s">
        <v>729</v>
      </c>
      <c r="C402" s="664"/>
      <c r="D402" s="664"/>
      <c r="E402" s="664"/>
      <c r="F402" s="664"/>
      <c r="G402" s="666"/>
      <c r="H402" s="17">
        <f>SUM(D403:D415)</f>
        <v>10</v>
      </c>
      <c r="I402" s="17">
        <f>COUNT(D403:D415)*2</f>
        <v>10</v>
      </c>
    </row>
    <row r="403" spans="1:16" ht="47.25" hidden="1" customHeight="1">
      <c r="A403" s="36" t="s">
        <v>730</v>
      </c>
      <c r="B403" s="37" t="s">
        <v>731</v>
      </c>
      <c r="C403" s="34"/>
      <c r="D403" s="34"/>
      <c r="E403" s="35"/>
      <c r="F403" s="34"/>
      <c r="G403" s="34"/>
      <c r="H403" s="124"/>
      <c r="I403" s="124"/>
      <c r="J403" s="124"/>
      <c r="K403" s="124"/>
      <c r="L403" s="124"/>
      <c r="M403" s="124"/>
      <c r="N403" s="124"/>
      <c r="O403" s="1"/>
      <c r="P403" s="1"/>
    </row>
    <row r="404" spans="1:16" ht="31.5" hidden="1" customHeight="1">
      <c r="A404" s="36" t="s">
        <v>732</v>
      </c>
      <c r="B404" s="37" t="s">
        <v>733</v>
      </c>
      <c r="C404" s="34"/>
      <c r="D404" s="34"/>
      <c r="E404" s="35"/>
      <c r="F404" s="34"/>
      <c r="G404" s="34"/>
      <c r="H404" s="124"/>
      <c r="I404" s="124"/>
      <c r="J404" s="124"/>
      <c r="K404" s="124"/>
      <c r="L404" s="124"/>
      <c r="M404" s="124"/>
      <c r="N404" s="124"/>
      <c r="O404" s="1"/>
      <c r="P404" s="1"/>
    </row>
    <row r="405" spans="1:16" ht="31.5" hidden="1" customHeight="1">
      <c r="A405" s="36" t="s">
        <v>734</v>
      </c>
      <c r="B405" s="37" t="s">
        <v>735</v>
      </c>
      <c r="C405" s="34"/>
      <c r="D405" s="34"/>
      <c r="E405" s="35"/>
      <c r="F405" s="34"/>
      <c r="G405" s="34"/>
      <c r="H405" s="124"/>
      <c r="I405" s="124"/>
      <c r="J405" s="124"/>
      <c r="K405" s="124"/>
      <c r="L405" s="124"/>
      <c r="M405" s="124"/>
      <c r="N405" s="124"/>
      <c r="O405" s="1"/>
      <c r="P405" s="1"/>
    </row>
    <row r="406" spans="1:16" ht="31.5" hidden="1" customHeight="1">
      <c r="A406" s="36" t="s">
        <v>736</v>
      </c>
      <c r="B406" s="37" t="s">
        <v>737</v>
      </c>
      <c r="C406" s="34"/>
      <c r="D406" s="34"/>
      <c r="E406" s="35"/>
      <c r="F406" s="34"/>
      <c r="G406" s="34"/>
      <c r="H406" s="124"/>
      <c r="I406" s="124"/>
      <c r="J406" s="124"/>
      <c r="K406" s="124"/>
      <c r="L406" s="124"/>
      <c r="M406" s="124"/>
      <c r="N406" s="124"/>
      <c r="O406" s="1"/>
      <c r="P406" s="1"/>
    </row>
    <row r="407" spans="1:16" ht="47.25" hidden="1" customHeight="1">
      <c r="A407" s="36" t="s">
        <v>738</v>
      </c>
      <c r="B407" s="37" t="s">
        <v>739</v>
      </c>
      <c r="C407" s="34"/>
      <c r="D407" s="34"/>
      <c r="E407" s="35"/>
      <c r="F407" s="34"/>
      <c r="G407" s="34"/>
      <c r="H407" s="124"/>
      <c r="I407" s="124"/>
      <c r="J407" s="124"/>
      <c r="K407" s="124"/>
      <c r="L407" s="124"/>
      <c r="M407" s="124"/>
      <c r="N407" s="124"/>
      <c r="O407" s="1"/>
      <c r="P407" s="1"/>
    </row>
    <row r="408" spans="1:16" ht="31.5" hidden="1" customHeight="1">
      <c r="A408" s="36" t="s">
        <v>740</v>
      </c>
      <c r="B408" s="37" t="s">
        <v>741</v>
      </c>
      <c r="C408" s="34"/>
      <c r="D408" s="34"/>
      <c r="E408" s="35"/>
      <c r="F408" s="34"/>
      <c r="G408" s="34"/>
      <c r="H408" s="124"/>
      <c r="I408" s="124"/>
      <c r="J408" s="124"/>
      <c r="K408" s="124"/>
      <c r="L408" s="124"/>
      <c r="M408" s="124"/>
      <c r="N408" s="124"/>
      <c r="O408" s="1"/>
      <c r="P408" s="1"/>
    </row>
    <row r="409" spans="1:16" ht="31.5" hidden="1" customHeight="1">
      <c r="A409" s="36" t="s">
        <v>742</v>
      </c>
      <c r="B409" s="37" t="s">
        <v>743</v>
      </c>
      <c r="C409" s="34"/>
      <c r="D409" s="34"/>
      <c r="E409" s="35"/>
      <c r="F409" s="34"/>
      <c r="G409" s="34"/>
      <c r="H409" s="124"/>
      <c r="I409" s="124"/>
      <c r="J409" s="124"/>
      <c r="K409" s="124"/>
      <c r="L409" s="124"/>
      <c r="M409" s="124"/>
      <c r="N409" s="124"/>
      <c r="O409" s="1"/>
      <c r="P409" s="1"/>
    </row>
    <row r="410" spans="1:16" ht="31.5" hidden="1" customHeight="1">
      <c r="A410" s="36" t="s">
        <v>744</v>
      </c>
      <c r="B410" s="37" t="s">
        <v>745</v>
      </c>
      <c r="C410" s="24"/>
      <c r="D410" s="22"/>
      <c r="E410" s="35"/>
      <c r="F410" s="34"/>
      <c r="G410" s="22"/>
      <c r="H410" s="124"/>
      <c r="I410" s="124"/>
      <c r="J410" s="124"/>
      <c r="K410" s="124"/>
      <c r="L410" s="124"/>
      <c r="M410" s="124"/>
      <c r="N410" s="124"/>
      <c r="O410" s="1"/>
      <c r="P410" s="1"/>
    </row>
    <row r="411" spans="1:16" ht="45" customHeight="1">
      <c r="A411" s="19" t="s">
        <v>746</v>
      </c>
      <c r="B411" s="37" t="s">
        <v>747</v>
      </c>
      <c r="C411" s="77" t="s">
        <v>2450</v>
      </c>
      <c r="D411" s="422">
        <v>2</v>
      </c>
      <c r="E411" s="38" t="s">
        <v>581</v>
      </c>
      <c r="F411" s="85" t="s">
        <v>2451</v>
      </c>
      <c r="G411" s="258"/>
    </row>
    <row r="412" spans="1:16" ht="60" customHeight="1">
      <c r="A412" s="19"/>
      <c r="B412" s="20"/>
      <c r="C412" s="59" t="s">
        <v>2005</v>
      </c>
      <c r="D412" s="422">
        <v>2</v>
      </c>
      <c r="E412" s="35" t="s">
        <v>581</v>
      </c>
      <c r="F412" s="85" t="s">
        <v>2972</v>
      </c>
      <c r="G412" s="22"/>
    </row>
    <row r="413" spans="1:16" ht="52" customHeight="1">
      <c r="A413" s="19"/>
      <c r="B413" s="20"/>
      <c r="C413" s="281" t="s">
        <v>1311</v>
      </c>
      <c r="D413" s="422">
        <v>2</v>
      </c>
      <c r="E413" s="38" t="s">
        <v>581</v>
      </c>
      <c r="F413" s="85" t="s">
        <v>2638</v>
      </c>
      <c r="G413" s="183"/>
    </row>
    <row r="414" spans="1:16" ht="30" customHeight="1">
      <c r="A414" s="19"/>
      <c r="B414" s="20"/>
      <c r="C414" s="165" t="s">
        <v>3148</v>
      </c>
      <c r="D414" s="422">
        <v>2</v>
      </c>
      <c r="E414" s="38" t="s">
        <v>581</v>
      </c>
      <c r="F414" s="85" t="s">
        <v>3149</v>
      </c>
      <c r="G414" s="41"/>
    </row>
    <row r="415" spans="1:16" ht="64">
      <c r="A415" s="19" t="s">
        <v>748</v>
      </c>
      <c r="B415" s="37" t="s">
        <v>749</v>
      </c>
      <c r="C415" s="44" t="s">
        <v>1312</v>
      </c>
      <c r="D415" s="422">
        <v>2</v>
      </c>
      <c r="E415" s="35" t="s">
        <v>581</v>
      </c>
      <c r="F415" s="85" t="s">
        <v>2639</v>
      </c>
      <c r="G415" s="22"/>
    </row>
    <row r="416" spans="1:16" ht="40.25" hidden="1" customHeight="1">
      <c r="A416" s="43" t="s">
        <v>750</v>
      </c>
      <c r="B416" s="648" t="s">
        <v>1313</v>
      </c>
      <c r="C416" s="664"/>
      <c r="D416" s="664"/>
      <c r="E416" s="664"/>
      <c r="F416" s="664"/>
      <c r="G416" s="666"/>
      <c r="H416" s="124">
        <f>SUM(D422)</f>
        <v>2</v>
      </c>
      <c r="I416" s="124">
        <f>COUNT(D422)*2</f>
        <v>2</v>
      </c>
      <c r="J416" s="124"/>
      <c r="K416" s="124"/>
      <c r="L416" s="124"/>
      <c r="M416" s="124"/>
      <c r="N416" s="124"/>
      <c r="O416" s="1"/>
      <c r="P416" s="1"/>
    </row>
    <row r="417" spans="1:155" ht="63" hidden="1" customHeight="1">
      <c r="A417" s="36" t="s">
        <v>752</v>
      </c>
      <c r="B417" s="37" t="s">
        <v>1314</v>
      </c>
      <c r="D417" s="1"/>
      <c r="F417" s="34"/>
      <c r="G417" s="22"/>
      <c r="H417" s="124"/>
      <c r="I417" s="124"/>
      <c r="J417" s="124"/>
      <c r="K417" s="124"/>
      <c r="L417" s="124"/>
      <c r="M417" s="124"/>
      <c r="N417" s="124"/>
      <c r="O417" s="1"/>
      <c r="P417" s="1"/>
    </row>
    <row r="418" spans="1:155" ht="63" hidden="1" customHeight="1">
      <c r="A418" s="36" t="s">
        <v>754</v>
      </c>
      <c r="B418" s="37" t="s">
        <v>1315</v>
      </c>
      <c r="C418" s="34"/>
      <c r="D418" s="34"/>
      <c r="E418" s="35"/>
      <c r="F418" s="34"/>
      <c r="G418" s="34"/>
      <c r="H418" s="124"/>
      <c r="I418" s="124"/>
      <c r="J418" s="124"/>
      <c r="K418" s="124"/>
      <c r="L418" s="124"/>
      <c r="M418" s="124"/>
      <c r="N418" s="124"/>
      <c r="O418" s="1"/>
      <c r="P418" s="1"/>
    </row>
    <row r="419" spans="1:155" ht="31.5" hidden="1" customHeight="1">
      <c r="A419" s="36" t="s">
        <v>756</v>
      </c>
      <c r="B419" s="37" t="s">
        <v>1316</v>
      </c>
      <c r="C419" s="34"/>
      <c r="D419" s="34"/>
      <c r="E419" s="35"/>
      <c r="F419" s="34"/>
      <c r="G419" s="34"/>
      <c r="H419" s="124"/>
      <c r="I419" s="124"/>
      <c r="J419" s="124"/>
      <c r="K419" s="124"/>
      <c r="L419" s="124"/>
      <c r="M419" s="124"/>
      <c r="N419" s="124"/>
      <c r="O419" s="1"/>
      <c r="P419" s="1"/>
    </row>
    <row r="420" spans="1:155" ht="40.25" customHeight="1">
      <c r="A420" s="146" t="s">
        <v>758</v>
      </c>
      <c r="B420" s="648" t="s">
        <v>1317</v>
      </c>
      <c r="C420" s="664"/>
      <c r="D420" s="664"/>
      <c r="E420" s="664"/>
      <c r="F420" s="664"/>
      <c r="G420" s="666"/>
      <c r="H420" s="17">
        <f>SUM(D421:D424)</f>
        <v>4</v>
      </c>
      <c r="I420" s="17">
        <f>COUNT(D421:D424)*2</f>
        <v>4</v>
      </c>
    </row>
    <row r="421" spans="1:155" ht="31.5" hidden="1" customHeight="1">
      <c r="A421" s="36" t="s">
        <v>760</v>
      </c>
      <c r="B421" s="37" t="s">
        <v>1318</v>
      </c>
      <c r="C421" s="34"/>
      <c r="D421" s="34"/>
      <c r="E421" s="35"/>
      <c r="F421" s="34"/>
      <c r="G421" s="34"/>
      <c r="H421" s="124"/>
      <c r="I421" s="124"/>
      <c r="J421" s="124"/>
      <c r="K421" s="124"/>
      <c r="L421" s="124"/>
      <c r="M421" s="124"/>
      <c r="N421" s="124"/>
      <c r="O421" s="1"/>
      <c r="P421" s="1"/>
    </row>
    <row r="422" spans="1:155" ht="59.25" customHeight="1">
      <c r="A422" s="19" t="s">
        <v>762</v>
      </c>
      <c r="B422" s="37" t="s">
        <v>1319</v>
      </c>
      <c r="C422" s="47" t="s">
        <v>2645</v>
      </c>
      <c r="D422" s="422">
        <v>2</v>
      </c>
      <c r="E422" s="35" t="s">
        <v>521</v>
      </c>
      <c r="F422" s="115" t="s">
        <v>2646</v>
      </c>
      <c r="G422" s="22"/>
    </row>
    <row r="423" spans="1:155" ht="31.5" hidden="1" customHeight="1">
      <c r="A423" s="36" t="s">
        <v>764</v>
      </c>
      <c r="B423" s="37" t="s">
        <v>1320</v>
      </c>
      <c r="C423" s="34"/>
      <c r="D423" s="34"/>
      <c r="E423" s="35"/>
      <c r="F423" s="34"/>
      <c r="G423" s="34"/>
      <c r="H423" s="124"/>
      <c r="I423" s="124"/>
      <c r="J423" s="124"/>
      <c r="K423" s="124"/>
      <c r="L423" s="124"/>
      <c r="M423" s="124"/>
      <c r="N423" s="124"/>
      <c r="O423" s="1"/>
      <c r="P423" s="1"/>
    </row>
    <row r="424" spans="1:155" ht="192">
      <c r="A424" s="146" t="s">
        <v>766</v>
      </c>
      <c r="B424" s="37" t="s">
        <v>1321</v>
      </c>
      <c r="C424" s="234" t="s">
        <v>2647</v>
      </c>
      <c r="D424" s="498">
        <v>2</v>
      </c>
      <c r="E424" s="335" t="s">
        <v>2734</v>
      </c>
      <c r="F424" s="121" t="s">
        <v>3150</v>
      </c>
      <c r="G424" s="41"/>
    </row>
    <row r="425" spans="1:155" ht="40.25" customHeight="1">
      <c r="A425" s="146" t="s">
        <v>768</v>
      </c>
      <c r="B425" s="648" t="s">
        <v>1322</v>
      </c>
      <c r="C425" s="664"/>
      <c r="D425" s="664"/>
      <c r="E425" s="664"/>
      <c r="F425" s="664"/>
      <c r="G425" s="666"/>
      <c r="H425" s="17">
        <f>SUM(D426:D429)</f>
        <v>4</v>
      </c>
      <c r="I425" s="17">
        <f>COUNT(D426:D429)*2</f>
        <v>4</v>
      </c>
    </row>
    <row r="426" spans="1:155" ht="47.25" customHeight="1">
      <c r="A426" s="19" t="s">
        <v>770</v>
      </c>
      <c r="B426" s="37" t="s">
        <v>771</v>
      </c>
      <c r="C426" s="20" t="s">
        <v>1323</v>
      </c>
      <c r="D426" s="422">
        <v>2</v>
      </c>
      <c r="E426" s="38" t="s">
        <v>481</v>
      </c>
      <c r="F426" s="24" t="s">
        <v>1839</v>
      </c>
      <c r="G426" s="22"/>
      <c r="L426" s="392"/>
    </row>
    <row r="427" spans="1:155" ht="90" customHeight="1">
      <c r="A427" s="19" t="s">
        <v>772</v>
      </c>
      <c r="B427" s="37" t="s">
        <v>773</v>
      </c>
      <c r="C427" s="44" t="s">
        <v>1324</v>
      </c>
      <c r="D427" s="423">
        <v>2</v>
      </c>
      <c r="E427" s="35" t="s">
        <v>581</v>
      </c>
      <c r="F427" s="168" t="s">
        <v>1325</v>
      </c>
      <c r="G427" s="22"/>
    </row>
    <row r="428" spans="1:155" ht="30" hidden="1" customHeight="1">
      <c r="A428" s="36" t="s">
        <v>774</v>
      </c>
      <c r="B428" s="24" t="s">
        <v>775</v>
      </c>
      <c r="D428" s="34"/>
      <c r="E428" s="35"/>
      <c r="F428" s="34"/>
      <c r="G428" s="34"/>
      <c r="H428" s="124"/>
      <c r="I428" s="124"/>
      <c r="J428" s="124"/>
      <c r="K428" s="124"/>
      <c r="L428" s="124"/>
      <c r="M428" s="124"/>
      <c r="N428" s="124"/>
      <c r="O428" s="1"/>
      <c r="P428" s="1"/>
    </row>
    <row r="429" spans="1:155" ht="63" hidden="1" customHeight="1">
      <c r="A429" s="36" t="s">
        <v>776</v>
      </c>
      <c r="B429" s="37" t="s">
        <v>777</v>
      </c>
      <c r="C429" s="34"/>
      <c r="D429" s="34"/>
      <c r="E429" s="35"/>
      <c r="F429" s="34"/>
      <c r="G429" s="34"/>
      <c r="H429" s="124"/>
      <c r="I429" s="124"/>
      <c r="J429" s="124"/>
      <c r="K429" s="124"/>
      <c r="L429" s="124"/>
      <c r="M429" s="124"/>
      <c r="N429" s="124"/>
      <c r="O429" s="1"/>
      <c r="P429" s="1"/>
    </row>
    <row r="430" spans="1:155" ht="40.25" hidden="1" customHeight="1">
      <c r="A430" s="43" t="s">
        <v>779</v>
      </c>
      <c r="B430" s="703" t="s">
        <v>1326</v>
      </c>
      <c r="C430" s="665"/>
      <c r="D430" s="665"/>
      <c r="E430" s="665"/>
      <c r="F430" s="665"/>
      <c r="G430" s="704"/>
      <c r="H430" s="124">
        <f>SUM(D431)</f>
        <v>0</v>
      </c>
      <c r="I430" s="124">
        <f>COUNT(D431)*2</f>
        <v>0</v>
      </c>
      <c r="J430" s="124"/>
      <c r="K430" s="124"/>
      <c r="L430" s="124"/>
      <c r="M430" s="124"/>
      <c r="N430" s="124"/>
      <c r="O430" s="1"/>
      <c r="P430" s="1"/>
    </row>
    <row r="431" spans="1:155" s="124" customFormat="1" ht="47.25" hidden="1" customHeight="1">
      <c r="A431" s="36" t="s">
        <v>781</v>
      </c>
      <c r="B431" s="37" t="s">
        <v>782</v>
      </c>
      <c r="C431" s="37"/>
      <c r="D431" s="22"/>
      <c r="E431" s="35"/>
      <c r="F431" s="34"/>
      <c r="G431" s="22"/>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row>
    <row r="432" spans="1:155" s="124" customFormat="1" ht="78.75" hidden="1" customHeight="1">
      <c r="A432" s="36" t="s">
        <v>783</v>
      </c>
      <c r="B432" s="37" t="s">
        <v>1327</v>
      </c>
      <c r="C432" s="34"/>
      <c r="D432" s="34"/>
      <c r="E432" s="35"/>
      <c r="F432" s="34"/>
      <c r="G432" s="34"/>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row>
    <row r="433" spans="1:155" s="124" customFormat="1" ht="47.25" hidden="1" customHeight="1">
      <c r="A433" s="36" t="s">
        <v>785</v>
      </c>
      <c r="B433" s="37" t="s">
        <v>1328</v>
      </c>
      <c r="C433" s="34"/>
      <c r="D433" s="34"/>
      <c r="E433" s="35"/>
      <c r="F433" s="34"/>
      <c r="G433" s="34"/>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row>
    <row r="434" spans="1:155" s="124" customFormat="1" ht="78.75" hidden="1" customHeight="1">
      <c r="A434" s="36" t="s">
        <v>787</v>
      </c>
      <c r="B434" s="37" t="s">
        <v>788</v>
      </c>
      <c r="C434" s="34"/>
      <c r="D434" s="34"/>
      <c r="E434" s="35"/>
      <c r="F434" s="34"/>
      <c r="G434" s="34"/>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row>
    <row r="435" spans="1:155" s="124" customFormat="1" ht="47.25" hidden="1" customHeight="1">
      <c r="A435" s="36" t="s">
        <v>789</v>
      </c>
      <c r="B435" s="37" t="s">
        <v>790</v>
      </c>
      <c r="C435" s="34"/>
      <c r="D435" s="34"/>
      <c r="E435" s="35"/>
      <c r="F435" s="34"/>
      <c r="G435" s="34"/>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row>
    <row r="436" spans="1:155" s="124" customFormat="1" ht="45" hidden="1" customHeight="1">
      <c r="A436" s="36" t="s">
        <v>791</v>
      </c>
      <c r="B436" s="24" t="s">
        <v>792</v>
      </c>
      <c r="C436" s="34"/>
      <c r="D436" s="34"/>
      <c r="E436" s="35"/>
      <c r="F436" s="34"/>
      <c r="G436" s="34"/>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row>
    <row r="437" spans="1:155" s="124" customFormat="1" ht="40.25" hidden="1" customHeight="1">
      <c r="A437" s="161" t="s">
        <v>794</v>
      </c>
      <c r="B437" s="703" t="s">
        <v>3151</v>
      </c>
      <c r="C437" s="665"/>
      <c r="D437" s="665"/>
      <c r="E437" s="665"/>
      <c r="F437" s="665"/>
      <c r="G437" s="704"/>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row>
    <row r="438" spans="1:155" s="124" customFormat="1" ht="40.25" hidden="1" customHeight="1">
      <c r="A438" s="36" t="s">
        <v>1330</v>
      </c>
      <c r="B438" s="93" t="s">
        <v>2844</v>
      </c>
      <c r="C438" s="169"/>
      <c r="D438" s="169"/>
      <c r="E438" s="169"/>
      <c r="F438" s="169"/>
      <c r="G438" s="169"/>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row>
    <row r="439" spans="1:155" s="124" customFormat="1" ht="40.25" hidden="1" customHeight="1">
      <c r="A439" s="36" t="s">
        <v>1331</v>
      </c>
      <c r="B439" s="93" t="s">
        <v>2845</v>
      </c>
      <c r="C439" s="170"/>
      <c r="D439" s="170"/>
      <c r="E439" s="170"/>
      <c r="F439" s="170"/>
      <c r="G439" s="170"/>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row>
    <row r="440" spans="1:155" s="124" customFormat="1" ht="40.25" hidden="1" customHeight="1">
      <c r="A440" s="36" t="s">
        <v>1332</v>
      </c>
      <c r="B440" s="94" t="s">
        <v>799</v>
      </c>
      <c r="C440" s="170"/>
      <c r="D440" s="170"/>
      <c r="E440" s="170"/>
      <c r="F440" s="170"/>
      <c r="G440" s="170"/>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row>
    <row r="441" spans="1:155" s="124" customFormat="1" ht="40.25" hidden="1" customHeight="1">
      <c r="A441" s="36" t="s">
        <v>1333</v>
      </c>
      <c r="B441" s="95" t="s">
        <v>801</v>
      </c>
      <c r="C441" s="170"/>
      <c r="D441" s="170"/>
      <c r="E441" s="170"/>
      <c r="F441" s="170"/>
      <c r="G441" s="170"/>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row>
    <row r="442" spans="1:155" s="124" customFormat="1" ht="40.25" hidden="1" customHeight="1">
      <c r="A442" s="36" t="s">
        <v>1334</v>
      </c>
      <c r="B442" s="93" t="s">
        <v>2847</v>
      </c>
      <c r="C442" s="170"/>
      <c r="D442" s="170"/>
      <c r="E442" s="170"/>
      <c r="F442" s="170"/>
      <c r="G442" s="170"/>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row>
    <row r="443" spans="1:155" s="124" customFormat="1" ht="94.5" hidden="1" customHeight="1">
      <c r="A443" s="36" t="s">
        <v>1335</v>
      </c>
      <c r="B443" s="93" t="s">
        <v>804</v>
      </c>
      <c r="C443" s="34"/>
      <c r="D443" s="34"/>
      <c r="E443" s="35"/>
      <c r="F443" s="34"/>
      <c r="G443" s="34"/>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row>
    <row r="444" spans="1:155" s="124" customFormat="1" ht="47.25" hidden="1" customHeight="1">
      <c r="A444" s="36" t="s">
        <v>1336</v>
      </c>
      <c r="B444" s="93" t="s">
        <v>2973</v>
      </c>
      <c r="C444" s="34"/>
      <c r="D444" s="34"/>
      <c r="E444" s="35"/>
      <c r="F444" s="34"/>
      <c r="G444" s="34"/>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row>
    <row r="445" spans="1:155" s="124" customFormat="1" ht="63" hidden="1" customHeight="1">
      <c r="A445" s="36" t="s">
        <v>1337</v>
      </c>
      <c r="B445" s="93" t="s">
        <v>807</v>
      </c>
      <c r="C445" s="34"/>
      <c r="D445" s="34"/>
      <c r="E445" s="35"/>
      <c r="F445" s="34"/>
      <c r="G445" s="34"/>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row>
    <row r="446" spans="1:155" s="124" customFormat="1" ht="47.25" hidden="1" customHeight="1">
      <c r="A446" s="36" t="s">
        <v>1338</v>
      </c>
      <c r="B446" s="93" t="s">
        <v>809</v>
      </c>
      <c r="C446" s="34"/>
      <c r="D446" s="34"/>
      <c r="E446" s="35"/>
      <c r="F446" s="34"/>
      <c r="G446" s="34"/>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row>
    <row r="447" spans="1:155" ht="47.25" hidden="1" customHeight="1">
      <c r="A447" s="36" t="s">
        <v>1339</v>
      </c>
      <c r="B447" s="93" t="s">
        <v>811</v>
      </c>
      <c r="C447" s="34"/>
      <c r="D447" s="34"/>
      <c r="E447" s="35"/>
      <c r="F447" s="34"/>
      <c r="G447" s="34"/>
      <c r="H447" s="124"/>
      <c r="I447" s="124"/>
      <c r="J447" s="124"/>
      <c r="K447" s="124"/>
      <c r="L447" s="124"/>
      <c r="M447" s="124"/>
      <c r="N447" s="124"/>
      <c r="O447" s="1"/>
      <c r="P447" s="1"/>
    </row>
    <row r="448" spans="1:155" ht="40.25" hidden="1" customHeight="1">
      <c r="A448" s="36" t="s">
        <v>1340</v>
      </c>
      <c r="B448" s="93" t="s">
        <v>813</v>
      </c>
      <c r="C448" s="170"/>
      <c r="D448" s="170"/>
      <c r="E448" s="170"/>
      <c r="F448" s="170"/>
      <c r="G448" s="170"/>
      <c r="H448" s="124"/>
      <c r="I448" s="124"/>
      <c r="J448" s="124"/>
      <c r="K448" s="124"/>
      <c r="L448" s="124"/>
      <c r="M448" s="124"/>
      <c r="N448" s="124"/>
      <c r="O448" s="1"/>
      <c r="P448" s="1"/>
    </row>
    <row r="449" spans="1:16" ht="40.25" hidden="1" customHeight="1">
      <c r="A449" s="36" t="s">
        <v>814</v>
      </c>
      <c r="B449" s="719" t="s">
        <v>1341</v>
      </c>
      <c r="C449" s="664"/>
      <c r="D449" s="664"/>
      <c r="E449" s="664"/>
      <c r="F449" s="664"/>
      <c r="G449" s="666"/>
      <c r="H449" s="124"/>
      <c r="I449" s="124"/>
      <c r="J449" s="124"/>
      <c r="K449" s="124"/>
      <c r="L449" s="124"/>
      <c r="M449" s="124"/>
      <c r="N449" s="124"/>
      <c r="O449" s="1"/>
      <c r="P449" s="1"/>
    </row>
    <row r="450" spans="1:16" ht="31.5" hidden="1" customHeight="1">
      <c r="A450" s="36" t="s">
        <v>816</v>
      </c>
      <c r="B450" s="93" t="s">
        <v>2850</v>
      </c>
      <c r="C450" s="34"/>
      <c r="D450" s="34"/>
      <c r="E450" s="35"/>
      <c r="F450" s="34"/>
      <c r="G450" s="34"/>
      <c r="H450" s="124"/>
      <c r="I450" s="124"/>
      <c r="J450" s="124"/>
      <c r="K450" s="124"/>
      <c r="L450" s="124"/>
      <c r="M450" s="124"/>
      <c r="N450" s="124"/>
      <c r="O450" s="1"/>
      <c r="P450" s="1"/>
    </row>
    <row r="451" spans="1:16" ht="63" hidden="1" customHeight="1">
      <c r="A451" s="36" t="s">
        <v>817</v>
      </c>
      <c r="B451" s="93" t="s">
        <v>2851</v>
      </c>
      <c r="C451" s="34"/>
      <c r="D451" s="34"/>
      <c r="E451" s="35"/>
      <c r="F451" s="34"/>
      <c r="G451" s="34"/>
      <c r="H451" s="124"/>
      <c r="I451" s="124"/>
      <c r="J451" s="124"/>
      <c r="K451" s="124"/>
      <c r="L451" s="124"/>
      <c r="M451" s="124"/>
      <c r="N451" s="124"/>
      <c r="O451" s="1"/>
      <c r="P451" s="1"/>
    </row>
    <row r="452" spans="1:16" ht="47.25" hidden="1" customHeight="1">
      <c r="A452" s="36" t="s">
        <v>818</v>
      </c>
      <c r="B452" s="93" t="s">
        <v>2852</v>
      </c>
      <c r="C452" s="34"/>
      <c r="D452" s="34"/>
      <c r="E452" s="35"/>
      <c r="F452" s="34"/>
      <c r="G452" s="34"/>
      <c r="H452" s="124"/>
      <c r="I452" s="124"/>
      <c r="J452" s="124"/>
      <c r="K452" s="124"/>
      <c r="L452" s="124"/>
      <c r="M452" s="124"/>
      <c r="N452" s="124"/>
      <c r="O452" s="1"/>
      <c r="P452" s="1"/>
    </row>
    <row r="453" spans="1:16" ht="63" hidden="1" customHeight="1">
      <c r="A453" s="36" t="s">
        <v>820</v>
      </c>
      <c r="B453" s="37" t="s">
        <v>821</v>
      </c>
      <c r="C453" s="34"/>
      <c r="D453" s="34"/>
      <c r="E453" s="35"/>
      <c r="F453" s="34"/>
      <c r="G453" s="34"/>
      <c r="H453" s="124"/>
      <c r="I453" s="124"/>
      <c r="J453" s="124"/>
      <c r="K453" s="124"/>
      <c r="L453" s="124"/>
      <c r="M453" s="124"/>
      <c r="N453" s="124"/>
      <c r="O453" s="1"/>
      <c r="P453" s="1"/>
    </row>
    <row r="454" spans="1:16" ht="47.25" hidden="1" customHeight="1">
      <c r="A454" s="36" t="s">
        <v>822</v>
      </c>
      <c r="B454" s="37" t="s">
        <v>1342</v>
      </c>
      <c r="C454" s="34"/>
      <c r="D454" s="34"/>
      <c r="E454" s="35"/>
      <c r="F454" s="34"/>
      <c r="G454" s="34"/>
      <c r="H454" s="124"/>
      <c r="I454" s="124"/>
      <c r="J454" s="124"/>
      <c r="K454" s="124"/>
      <c r="L454" s="124"/>
      <c r="M454" s="124"/>
      <c r="N454" s="124"/>
      <c r="O454" s="1"/>
      <c r="P454" s="1"/>
    </row>
    <row r="455" spans="1:16" ht="47.25" hidden="1" customHeight="1">
      <c r="A455" s="36" t="s">
        <v>824</v>
      </c>
      <c r="B455" s="37" t="s">
        <v>1343</v>
      </c>
      <c r="C455" s="34"/>
      <c r="D455" s="34"/>
      <c r="E455" s="35"/>
      <c r="F455" s="34"/>
      <c r="G455" s="34"/>
      <c r="H455" s="124"/>
      <c r="I455" s="124"/>
      <c r="J455" s="124"/>
      <c r="K455" s="124"/>
      <c r="L455" s="124"/>
      <c r="M455" s="124"/>
      <c r="N455" s="124"/>
      <c r="O455" s="1"/>
      <c r="P455" s="1"/>
    </row>
    <row r="456" spans="1:16" ht="40.25" customHeight="1">
      <c r="A456" s="221" t="s">
        <v>826</v>
      </c>
      <c r="B456" s="703" t="s">
        <v>827</v>
      </c>
      <c r="C456" s="665"/>
      <c r="D456" s="664"/>
      <c r="E456" s="665"/>
      <c r="F456" s="665"/>
      <c r="G456" s="704"/>
      <c r="H456" s="17">
        <f>SUM(D457:D485)</f>
        <v>48</v>
      </c>
      <c r="I456" s="17">
        <f>COUNT(D457:D485)*2</f>
        <v>48</v>
      </c>
    </row>
    <row r="457" spans="1:16" ht="34">
      <c r="A457" s="19" t="s">
        <v>828</v>
      </c>
      <c r="B457" s="37" t="s">
        <v>829</v>
      </c>
      <c r="C457" s="24" t="s">
        <v>2641</v>
      </c>
      <c r="D457" s="421">
        <v>2</v>
      </c>
      <c r="E457" s="23" t="s">
        <v>122</v>
      </c>
      <c r="F457" s="40" t="s">
        <v>2640</v>
      </c>
      <c r="G457" s="22"/>
    </row>
    <row r="458" spans="1:16" ht="64">
      <c r="A458" s="19" t="s">
        <v>848</v>
      </c>
      <c r="B458" s="60" t="s">
        <v>3152</v>
      </c>
      <c r="C458" s="24" t="s">
        <v>1344</v>
      </c>
      <c r="D458" s="421">
        <v>2</v>
      </c>
      <c r="E458" s="35" t="s">
        <v>122</v>
      </c>
      <c r="F458" s="258" t="s">
        <v>3153</v>
      </c>
      <c r="G458" s="22"/>
    </row>
    <row r="459" spans="1:16" ht="112">
      <c r="A459" s="19"/>
      <c r="B459" s="24"/>
      <c r="C459" s="24" t="s">
        <v>1345</v>
      </c>
      <c r="D459" s="421">
        <v>2</v>
      </c>
      <c r="E459" s="35" t="s">
        <v>122</v>
      </c>
      <c r="F459" s="26" t="s">
        <v>3154</v>
      </c>
      <c r="G459" s="41"/>
    </row>
    <row r="460" spans="1:16" ht="96">
      <c r="A460" s="19"/>
      <c r="B460" s="24"/>
      <c r="C460" s="24" t="s">
        <v>1346</v>
      </c>
      <c r="D460" s="421">
        <v>2</v>
      </c>
      <c r="E460" s="35" t="s">
        <v>122</v>
      </c>
      <c r="F460" s="24" t="s">
        <v>3155</v>
      </c>
      <c r="G460" s="160"/>
    </row>
    <row r="461" spans="1:16" ht="144.75" customHeight="1">
      <c r="A461" s="19"/>
      <c r="B461" s="24"/>
      <c r="C461" s="24" t="s">
        <v>2642</v>
      </c>
      <c r="D461" s="421">
        <v>2</v>
      </c>
      <c r="E461" s="35" t="s">
        <v>122</v>
      </c>
      <c r="F461" s="24" t="s">
        <v>3156</v>
      </c>
      <c r="G461" s="160"/>
    </row>
    <row r="462" spans="1:16" ht="128">
      <c r="A462" s="19"/>
      <c r="B462" s="24"/>
      <c r="C462" s="24" t="s">
        <v>3430</v>
      </c>
      <c r="D462" s="421">
        <v>2</v>
      </c>
      <c r="E462" s="35" t="s">
        <v>122</v>
      </c>
      <c r="F462" s="24" t="s">
        <v>3157</v>
      </c>
      <c r="G462" s="160"/>
    </row>
    <row r="463" spans="1:16" ht="112">
      <c r="A463" s="19"/>
      <c r="B463" s="24"/>
      <c r="C463" s="24" t="s">
        <v>2643</v>
      </c>
      <c r="D463" s="421">
        <v>2</v>
      </c>
      <c r="E463" s="35" t="s">
        <v>122</v>
      </c>
      <c r="F463" s="24" t="s">
        <v>3158</v>
      </c>
      <c r="G463" s="160"/>
    </row>
    <row r="464" spans="1:16" ht="48">
      <c r="A464" s="19"/>
      <c r="B464" s="24"/>
      <c r="C464" s="24" t="s">
        <v>3431</v>
      </c>
      <c r="D464" s="421">
        <v>2</v>
      </c>
      <c r="E464" s="35" t="s">
        <v>122</v>
      </c>
      <c r="F464" s="24" t="s">
        <v>3159</v>
      </c>
      <c r="G464" s="160"/>
    </row>
    <row r="465" spans="1:16" ht="31.5" hidden="1" customHeight="1">
      <c r="A465" s="36" t="s">
        <v>851</v>
      </c>
      <c r="B465" s="37" t="s">
        <v>3160</v>
      </c>
      <c r="C465" s="34"/>
      <c r="D465" s="34"/>
      <c r="E465" s="35"/>
      <c r="F465" s="34"/>
      <c r="G465" s="34"/>
      <c r="H465" s="124"/>
      <c r="I465" s="124"/>
      <c r="J465" s="124"/>
      <c r="K465" s="124"/>
      <c r="L465" s="124"/>
      <c r="M465" s="124"/>
      <c r="N465" s="124"/>
      <c r="O465" s="1"/>
      <c r="P465" s="1"/>
    </row>
    <row r="466" spans="1:16" ht="158" hidden="1" customHeight="1">
      <c r="A466" s="36" t="s">
        <v>852</v>
      </c>
      <c r="B466" s="169" t="s">
        <v>853</v>
      </c>
      <c r="C466" s="24"/>
      <c r="D466" s="34"/>
      <c r="E466" s="35"/>
      <c r="F466" s="24"/>
      <c r="G466" s="34"/>
      <c r="H466" s="124"/>
      <c r="I466" s="124"/>
      <c r="J466" s="124"/>
      <c r="K466" s="124"/>
      <c r="L466" s="124"/>
      <c r="M466" s="124"/>
      <c r="N466" s="124"/>
      <c r="O466" s="1"/>
      <c r="P466" s="1"/>
    </row>
    <row r="467" spans="1:16" ht="34" hidden="1">
      <c r="A467" s="87" t="s">
        <v>854</v>
      </c>
      <c r="B467" s="169" t="s">
        <v>855</v>
      </c>
      <c r="C467" s="24"/>
      <c r="D467" s="34"/>
      <c r="E467" s="35"/>
      <c r="F467" s="24"/>
      <c r="G467" s="69"/>
      <c r="H467" s="124"/>
      <c r="I467" s="124"/>
      <c r="J467" s="124"/>
      <c r="K467" s="124"/>
      <c r="L467" s="124"/>
      <c r="M467" s="124"/>
      <c r="N467" s="124"/>
      <c r="O467" s="1"/>
      <c r="P467" s="1"/>
    </row>
    <row r="468" spans="1:16" ht="34" hidden="1">
      <c r="A468" s="87" t="s">
        <v>856</v>
      </c>
      <c r="B468" s="169" t="s">
        <v>857</v>
      </c>
      <c r="C468" s="34"/>
      <c r="D468" s="34"/>
      <c r="E468" s="34"/>
      <c r="F468" s="34"/>
      <c r="G468" s="34"/>
      <c r="H468" s="124"/>
      <c r="I468" s="124"/>
      <c r="J468" s="124"/>
      <c r="K468" s="124"/>
      <c r="L468" s="124"/>
      <c r="M468" s="124"/>
      <c r="N468" s="124"/>
      <c r="O468" s="1"/>
      <c r="P468" s="1"/>
    </row>
    <row r="469" spans="1:16" ht="249" customHeight="1">
      <c r="A469" s="19" t="s">
        <v>858</v>
      </c>
      <c r="B469" s="37" t="s">
        <v>1347</v>
      </c>
      <c r="C469" s="234" t="s">
        <v>3161</v>
      </c>
      <c r="D469" s="421">
        <v>2</v>
      </c>
      <c r="E469" s="75" t="s">
        <v>122</v>
      </c>
      <c r="F469" s="121" t="s">
        <v>2652</v>
      </c>
      <c r="G469" s="235"/>
    </row>
    <row r="470" spans="1:16" ht="128">
      <c r="A470" s="19"/>
      <c r="B470" s="37"/>
      <c r="C470" s="165" t="s">
        <v>3432</v>
      </c>
      <c r="D470" s="421">
        <v>2</v>
      </c>
      <c r="E470" s="75" t="s">
        <v>122</v>
      </c>
      <c r="F470" s="165" t="s">
        <v>3162</v>
      </c>
      <c r="G470" s="295"/>
    </row>
    <row r="471" spans="1:16" ht="253.5" customHeight="1">
      <c r="A471" s="19"/>
      <c r="B471" s="37"/>
      <c r="C471" s="165" t="s">
        <v>3163</v>
      </c>
      <c r="D471" s="421">
        <v>2</v>
      </c>
      <c r="E471" s="165" t="s">
        <v>122</v>
      </c>
      <c r="F471" s="165" t="s">
        <v>3433</v>
      </c>
      <c r="G471" s="258"/>
    </row>
    <row r="472" spans="1:16" ht="128">
      <c r="A472" s="19"/>
      <c r="B472" s="37"/>
      <c r="C472" s="165" t="s">
        <v>3434</v>
      </c>
      <c r="D472" s="421">
        <v>2</v>
      </c>
      <c r="E472" s="165" t="s">
        <v>122</v>
      </c>
      <c r="F472" s="165" t="s">
        <v>3164</v>
      </c>
      <c r="G472" s="295"/>
    </row>
    <row r="473" spans="1:16" s="145" customFormat="1" ht="193.5" customHeight="1">
      <c r="A473" s="19"/>
      <c r="B473" s="54"/>
      <c r="C473" s="60" t="s">
        <v>3165</v>
      </c>
      <c r="D473" s="421">
        <v>2</v>
      </c>
      <c r="E473" s="165" t="s">
        <v>122</v>
      </c>
      <c r="F473" s="60" t="s">
        <v>2653</v>
      </c>
      <c r="G473" s="183"/>
      <c r="H473" s="149"/>
      <c r="I473" s="149"/>
      <c r="J473" s="149"/>
      <c r="K473" s="149"/>
      <c r="L473" s="149"/>
      <c r="M473" s="149"/>
      <c r="N473" s="149"/>
      <c r="O473" s="149"/>
      <c r="P473" s="149"/>
    </row>
    <row r="474" spans="1:16" s="145" customFormat="1" ht="147.75" customHeight="1">
      <c r="A474" s="19"/>
      <c r="B474" s="54"/>
      <c r="C474" s="165" t="s">
        <v>3435</v>
      </c>
      <c r="D474" s="421">
        <v>2</v>
      </c>
      <c r="E474" s="165" t="s">
        <v>122</v>
      </c>
      <c r="F474" s="165" t="s">
        <v>2264</v>
      </c>
      <c r="G474" s="183"/>
      <c r="H474" s="149"/>
      <c r="I474" s="149"/>
      <c r="J474" s="149"/>
      <c r="K474" s="149"/>
      <c r="L474" s="149"/>
      <c r="M474" s="149"/>
      <c r="N474" s="149"/>
      <c r="O474" s="149"/>
      <c r="P474" s="149"/>
    </row>
    <row r="475" spans="1:16" s="145" customFormat="1" ht="32">
      <c r="A475" s="19"/>
      <c r="B475" s="54"/>
      <c r="C475" s="165" t="s">
        <v>2453</v>
      </c>
      <c r="D475" s="421">
        <v>2</v>
      </c>
      <c r="E475" s="165" t="s">
        <v>122</v>
      </c>
      <c r="F475" s="165" t="s">
        <v>2733</v>
      </c>
      <c r="G475" s="183"/>
      <c r="H475" s="149"/>
      <c r="I475" s="149"/>
      <c r="J475" s="149"/>
      <c r="K475" s="149"/>
      <c r="L475" s="149"/>
      <c r="M475" s="149"/>
      <c r="N475" s="149"/>
      <c r="O475" s="149"/>
      <c r="P475" s="149"/>
    </row>
    <row r="476" spans="1:16" ht="176">
      <c r="A476" s="19"/>
      <c r="B476" s="37"/>
      <c r="C476" s="24" t="s">
        <v>1348</v>
      </c>
      <c r="D476" s="421">
        <v>2</v>
      </c>
      <c r="E476" s="165" t="s">
        <v>122</v>
      </c>
      <c r="F476" s="77" t="s">
        <v>3166</v>
      </c>
      <c r="G476" s="41"/>
    </row>
    <row r="477" spans="1:16" ht="224">
      <c r="A477" s="19" t="s">
        <v>859</v>
      </c>
      <c r="B477" s="37" t="s">
        <v>860</v>
      </c>
      <c r="C477" s="24" t="s">
        <v>3167</v>
      </c>
      <c r="D477" s="421">
        <v>2</v>
      </c>
      <c r="E477" s="35" t="s">
        <v>581</v>
      </c>
      <c r="F477" s="24" t="s">
        <v>3168</v>
      </c>
      <c r="G477" s="238"/>
    </row>
    <row r="478" spans="1:16" ht="121.5" customHeight="1">
      <c r="A478" s="27" t="s">
        <v>862</v>
      </c>
      <c r="B478" s="73" t="s">
        <v>863</v>
      </c>
      <c r="C478" s="24" t="s">
        <v>2644</v>
      </c>
      <c r="D478" s="421">
        <v>2</v>
      </c>
      <c r="E478" s="75" t="s">
        <v>122</v>
      </c>
      <c r="F478" s="24" t="s">
        <v>3169</v>
      </c>
      <c r="G478" s="183"/>
    </row>
    <row r="479" spans="1:16" ht="128">
      <c r="A479" s="27"/>
      <c r="B479" s="73"/>
      <c r="C479" s="29" t="s">
        <v>3170</v>
      </c>
      <c r="D479" s="421">
        <v>2</v>
      </c>
      <c r="E479" s="75" t="s">
        <v>122</v>
      </c>
      <c r="F479" s="40" t="s">
        <v>3171</v>
      </c>
      <c r="G479" s="235"/>
    </row>
    <row r="480" spans="1:16" ht="112.5" customHeight="1">
      <c r="A480" s="27"/>
      <c r="B480" s="73"/>
      <c r="C480" s="29" t="s">
        <v>3436</v>
      </c>
      <c r="D480" s="421">
        <v>2</v>
      </c>
      <c r="E480" s="75" t="s">
        <v>122</v>
      </c>
      <c r="F480" s="259" t="s">
        <v>3172</v>
      </c>
      <c r="G480" s="235"/>
    </row>
    <row r="481" spans="1:155" ht="64">
      <c r="A481" s="27" t="s">
        <v>865</v>
      </c>
      <c r="B481" s="169" t="s">
        <v>2872</v>
      </c>
      <c r="C481" s="60" t="s">
        <v>3173</v>
      </c>
      <c r="D481" s="421">
        <v>2</v>
      </c>
      <c r="E481" s="79" t="s">
        <v>473</v>
      </c>
      <c r="F481" s="60" t="s">
        <v>3174</v>
      </c>
      <c r="G481" s="235"/>
    </row>
    <row r="482" spans="1:155" ht="48">
      <c r="A482" s="27"/>
      <c r="B482" s="169"/>
      <c r="C482" s="60" t="s">
        <v>2457</v>
      </c>
      <c r="D482" s="421">
        <v>2</v>
      </c>
      <c r="E482" s="79" t="s">
        <v>473</v>
      </c>
      <c r="F482" s="60" t="s">
        <v>2458</v>
      </c>
      <c r="G482" s="235"/>
    </row>
    <row r="483" spans="1:155" ht="64">
      <c r="A483" s="27"/>
      <c r="B483" s="169"/>
      <c r="C483" s="60" t="s">
        <v>2270</v>
      </c>
      <c r="D483" s="421">
        <v>2</v>
      </c>
      <c r="E483" s="79" t="s">
        <v>241</v>
      </c>
      <c r="F483" s="60" t="s">
        <v>2271</v>
      </c>
      <c r="G483" s="235"/>
    </row>
    <row r="484" spans="1:155" ht="48">
      <c r="A484" s="27"/>
      <c r="B484" s="169"/>
      <c r="C484" s="60" t="s">
        <v>2276</v>
      </c>
      <c r="D484" s="421">
        <v>2</v>
      </c>
      <c r="E484" s="79" t="s">
        <v>473</v>
      </c>
      <c r="F484" s="60" t="s">
        <v>2277</v>
      </c>
      <c r="G484" s="235"/>
    </row>
    <row r="485" spans="1:155" ht="30" hidden="1" customHeight="1">
      <c r="A485" s="36" t="s">
        <v>1349</v>
      </c>
      <c r="B485" s="60" t="s">
        <v>867</v>
      </c>
      <c r="C485" s="62"/>
      <c r="D485" s="62"/>
      <c r="E485" s="79"/>
      <c r="F485" s="316"/>
      <c r="G485" s="62"/>
      <c r="H485" s="124"/>
      <c r="I485" s="124"/>
      <c r="J485" s="124"/>
      <c r="K485" s="124"/>
      <c r="L485" s="124"/>
      <c r="M485" s="124"/>
      <c r="N485" s="124"/>
      <c r="O485" s="1"/>
      <c r="P485" s="1"/>
    </row>
    <row r="486" spans="1:155" ht="40.25" hidden="1" customHeight="1">
      <c r="A486" s="161" t="s">
        <v>868</v>
      </c>
      <c r="B486" s="703" t="s">
        <v>1350</v>
      </c>
      <c r="C486" s="665"/>
      <c r="D486" s="665"/>
      <c r="E486" s="665"/>
      <c r="F486" s="665"/>
      <c r="G486" s="704"/>
      <c r="H486" s="124"/>
      <c r="I486" s="124"/>
      <c r="J486" s="124"/>
      <c r="K486" s="124"/>
      <c r="L486" s="124"/>
      <c r="M486" s="124"/>
      <c r="N486" s="124"/>
      <c r="O486" s="1"/>
      <c r="P486" s="1"/>
    </row>
    <row r="487" spans="1:155" ht="31.5" hidden="1" customHeight="1">
      <c r="A487" s="36" t="s">
        <v>870</v>
      </c>
      <c r="B487" s="37" t="s">
        <v>871</v>
      </c>
      <c r="C487" s="34"/>
      <c r="D487" s="34"/>
      <c r="E487" s="35"/>
      <c r="F487" s="34"/>
      <c r="G487" s="34"/>
      <c r="H487" s="124"/>
      <c r="I487" s="124"/>
      <c r="J487" s="124"/>
      <c r="K487" s="124"/>
      <c r="L487" s="124"/>
      <c r="M487" s="124"/>
      <c r="N487" s="124"/>
      <c r="O487" s="1"/>
      <c r="P487" s="1"/>
    </row>
    <row r="488" spans="1:155" ht="31.5" hidden="1" customHeight="1">
      <c r="A488" s="36" t="s">
        <v>872</v>
      </c>
      <c r="B488" s="37" t="s">
        <v>1351</v>
      </c>
      <c r="C488" s="34"/>
      <c r="D488" s="34"/>
      <c r="E488" s="35"/>
      <c r="F488" s="34"/>
      <c r="G488" s="34"/>
      <c r="H488" s="124"/>
      <c r="I488" s="124"/>
      <c r="J488" s="124"/>
      <c r="K488" s="124"/>
      <c r="L488" s="124"/>
      <c r="M488" s="124"/>
      <c r="N488" s="124"/>
      <c r="O488" s="1"/>
      <c r="P488" s="1"/>
    </row>
    <row r="489" spans="1:155" ht="31.5" hidden="1" customHeight="1">
      <c r="A489" s="36" t="s">
        <v>874</v>
      </c>
      <c r="B489" s="37" t="s">
        <v>1352</v>
      </c>
      <c r="C489" s="34"/>
      <c r="D489" s="34"/>
      <c r="E489" s="35"/>
      <c r="F489" s="34"/>
      <c r="G489" s="34"/>
      <c r="H489" s="124"/>
      <c r="I489" s="124"/>
      <c r="J489" s="124"/>
      <c r="K489" s="124"/>
      <c r="L489" s="124"/>
      <c r="M489" s="124"/>
      <c r="N489" s="124"/>
      <c r="O489" s="1"/>
      <c r="P489" s="1"/>
    </row>
    <row r="490" spans="1:155" s="124" customFormat="1" ht="47.25" hidden="1" customHeight="1">
      <c r="A490" s="36" t="s">
        <v>876</v>
      </c>
      <c r="B490" s="37" t="s">
        <v>1353</v>
      </c>
      <c r="C490" s="34"/>
      <c r="D490" s="34"/>
      <c r="E490" s="35"/>
      <c r="F490" s="34"/>
      <c r="G490" s="34"/>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row>
    <row r="491" spans="1:155" s="124" customFormat="1" ht="47.25" hidden="1" customHeight="1">
      <c r="A491" s="36" t="s">
        <v>878</v>
      </c>
      <c r="B491" s="37" t="s">
        <v>1354</v>
      </c>
      <c r="C491" s="34"/>
      <c r="D491" s="34"/>
      <c r="E491" s="35"/>
      <c r="F491" s="34"/>
      <c r="G491" s="34"/>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row>
    <row r="492" spans="1:155" s="124" customFormat="1" ht="47.25" hidden="1" customHeight="1">
      <c r="A492" s="36" t="s">
        <v>880</v>
      </c>
      <c r="B492" s="37" t="s">
        <v>1355</v>
      </c>
      <c r="C492" s="34"/>
      <c r="D492" s="34"/>
      <c r="E492" s="35"/>
      <c r="F492" s="34"/>
      <c r="G492" s="34"/>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row>
    <row r="493" spans="1:155" s="124" customFormat="1" ht="40.25" hidden="1" customHeight="1">
      <c r="A493" s="161" t="s">
        <v>882</v>
      </c>
      <c r="B493" s="703" t="s">
        <v>1356</v>
      </c>
      <c r="C493" s="665"/>
      <c r="D493" s="665"/>
      <c r="E493" s="665"/>
      <c r="F493" s="665"/>
      <c r="G493" s="704"/>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row>
    <row r="494" spans="1:155" s="124" customFormat="1" ht="31.5" hidden="1" customHeight="1">
      <c r="A494" s="36" t="s">
        <v>884</v>
      </c>
      <c r="B494" s="37" t="s">
        <v>1357</v>
      </c>
      <c r="C494" s="34"/>
      <c r="D494" s="34"/>
      <c r="E494" s="35"/>
      <c r="F494" s="34"/>
      <c r="G494" s="34"/>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row>
    <row r="495" spans="1:155" s="124" customFormat="1" ht="31.5" hidden="1" customHeight="1">
      <c r="A495" s="36" t="s">
        <v>886</v>
      </c>
      <c r="B495" s="37" t="s">
        <v>1358</v>
      </c>
      <c r="C495" s="34"/>
      <c r="D495" s="34"/>
      <c r="E495" s="35"/>
      <c r="F495" s="34"/>
      <c r="G495" s="34"/>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row>
    <row r="496" spans="1:155" s="124" customFormat="1" ht="31.5" hidden="1" customHeight="1">
      <c r="A496" s="36" t="s">
        <v>888</v>
      </c>
      <c r="B496" s="37" t="s">
        <v>1359</v>
      </c>
      <c r="C496" s="34"/>
      <c r="D496" s="34"/>
      <c r="E496" s="35"/>
      <c r="F496" s="34"/>
      <c r="G496" s="34"/>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row>
    <row r="497" spans="1:155" s="124" customFormat="1" ht="31.5" hidden="1" customHeight="1">
      <c r="A497" s="36" t="s">
        <v>890</v>
      </c>
      <c r="B497" s="37" t="s">
        <v>1360</v>
      </c>
      <c r="C497" s="34"/>
      <c r="D497" s="34"/>
      <c r="E497" s="35"/>
      <c r="F497" s="34"/>
      <c r="G497" s="34"/>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row>
    <row r="498" spans="1:155" s="124" customFormat="1" ht="40.25" customHeight="1">
      <c r="A498" s="436" t="s">
        <v>893</v>
      </c>
      <c r="B498" s="703" t="s">
        <v>1361</v>
      </c>
      <c r="C498" s="665"/>
      <c r="D498" s="664"/>
      <c r="E498" s="665"/>
      <c r="F498" s="665"/>
      <c r="G498" s="704"/>
      <c r="H498" s="17">
        <f>SUM(D499:D515)</f>
        <v>16</v>
      </c>
      <c r="I498" s="17">
        <f>COUNT(D499:D515)*2</f>
        <v>16</v>
      </c>
      <c r="J498" s="17"/>
      <c r="K498" s="17"/>
      <c r="L498" s="17"/>
      <c r="M498" s="17"/>
      <c r="N498" s="17"/>
      <c r="O498" s="17"/>
      <c r="P498" s="17"/>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row>
    <row r="499" spans="1:155" s="124" customFormat="1" ht="133.5" customHeight="1">
      <c r="A499" s="27" t="s">
        <v>895</v>
      </c>
      <c r="B499" s="37" t="s">
        <v>114</v>
      </c>
      <c r="C499" s="24" t="s">
        <v>3175</v>
      </c>
      <c r="D499" s="421">
        <v>2</v>
      </c>
      <c r="E499" s="35" t="s">
        <v>122</v>
      </c>
      <c r="F499" s="77" t="s">
        <v>2648</v>
      </c>
      <c r="G499" s="295"/>
      <c r="H499" s="17"/>
      <c r="I499" s="17"/>
      <c r="J499" s="17"/>
      <c r="K499" s="17"/>
      <c r="L499" s="17"/>
      <c r="M499" s="17"/>
      <c r="N499" s="17"/>
      <c r="O499" s="17"/>
      <c r="P499" s="17"/>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row>
    <row r="500" spans="1:155" s="124" customFormat="1" ht="128">
      <c r="A500" s="27"/>
      <c r="B500" s="37"/>
      <c r="C500" s="327" t="s">
        <v>3176</v>
      </c>
      <c r="D500" s="421">
        <v>2</v>
      </c>
      <c r="E500" s="79" t="s">
        <v>122</v>
      </c>
      <c r="F500" s="121" t="s">
        <v>2456</v>
      </c>
      <c r="G500" s="295"/>
      <c r="H500" s="17"/>
      <c r="I500" s="17"/>
      <c r="J500" s="17"/>
      <c r="K500" s="17"/>
      <c r="L500" s="17"/>
      <c r="M500" s="17"/>
      <c r="N500" s="17"/>
      <c r="O500" s="17"/>
      <c r="P500" s="17"/>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row>
    <row r="501" spans="1:155" s="124" customFormat="1" ht="259.5" customHeight="1">
      <c r="A501" s="27"/>
      <c r="B501" s="37"/>
      <c r="C501" s="234" t="s">
        <v>3177</v>
      </c>
      <c r="D501" s="421">
        <v>2</v>
      </c>
      <c r="E501" s="79" t="s">
        <v>122</v>
      </c>
      <c r="F501" s="85" t="s">
        <v>2649</v>
      </c>
      <c r="G501" s="295"/>
      <c r="H501" s="17"/>
      <c r="I501" s="17"/>
      <c r="J501" s="17"/>
      <c r="K501" s="17"/>
      <c r="L501" s="17"/>
      <c r="M501" s="17"/>
      <c r="N501" s="17"/>
      <c r="O501" s="17"/>
      <c r="P501" s="17"/>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row>
    <row r="502" spans="1:155" s="124" customFormat="1" ht="112">
      <c r="A502" s="27"/>
      <c r="B502" s="37"/>
      <c r="C502" s="234" t="s">
        <v>2732</v>
      </c>
      <c r="D502" s="421">
        <v>2</v>
      </c>
      <c r="E502" s="79" t="s">
        <v>122</v>
      </c>
      <c r="F502" s="85" t="s">
        <v>3178</v>
      </c>
      <c r="G502" s="295"/>
      <c r="H502" s="17"/>
      <c r="I502" s="17"/>
      <c r="J502" s="17"/>
      <c r="K502" s="17"/>
      <c r="L502" s="17"/>
      <c r="M502" s="17"/>
      <c r="N502" s="17"/>
      <c r="O502" s="17"/>
      <c r="P502" s="17"/>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row>
    <row r="503" spans="1:155" s="124" customFormat="1" ht="112">
      <c r="A503" s="27"/>
      <c r="B503" s="37"/>
      <c r="C503" s="234" t="s">
        <v>2650</v>
      </c>
      <c r="D503" s="421">
        <v>2</v>
      </c>
      <c r="E503" s="79" t="s">
        <v>122</v>
      </c>
      <c r="F503" s="85" t="s">
        <v>3179</v>
      </c>
      <c r="G503" s="295"/>
      <c r="H503" s="17"/>
      <c r="I503" s="17"/>
      <c r="J503" s="17"/>
      <c r="K503" s="17"/>
      <c r="L503" s="17"/>
      <c r="M503" s="17"/>
      <c r="N503" s="17"/>
      <c r="O503" s="17"/>
      <c r="P503" s="17"/>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row>
    <row r="504" spans="1:155" s="124" customFormat="1" ht="47.25" hidden="1" customHeight="1">
      <c r="A504" s="36" t="s">
        <v>897</v>
      </c>
      <c r="B504" s="37" t="s">
        <v>116</v>
      </c>
      <c r="C504" s="34"/>
      <c r="D504" s="34"/>
      <c r="E504" s="35"/>
      <c r="F504" s="34"/>
      <c r="G504" s="34"/>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row>
    <row r="505" spans="1:155" s="124" customFormat="1" ht="47.25" hidden="1" customHeight="1">
      <c r="A505" s="36" t="s">
        <v>899</v>
      </c>
      <c r="B505" s="37" t="s">
        <v>118</v>
      </c>
      <c r="C505" s="34"/>
      <c r="D505" s="34"/>
      <c r="E505" s="35"/>
      <c r="F505" s="34"/>
      <c r="G505" s="34"/>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row>
    <row r="506" spans="1:155" s="124" customFormat="1" ht="47.25" hidden="1" customHeight="1">
      <c r="A506" s="36" t="s">
        <v>901</v>
      </c>
      <c r="B506" s="37" t="s">
        <v>120</v>
      </c>
      <c r="C506" s="34"/>
      <c r="D506" s="34"/>
      <c r="E506" s="35"/>
      <c r="F506" s="34"/>
      <c r="G506" s="34"/>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row>
    <row r="507" spans="1:155" s="124" customFormat="1" ht="47.25" hidden="1" customHeight="1">
      <c r="A507" s="36" t="s">
        <v>903</v>
      </c>
      <c r="B507" s="37" t="s">
        <v>1362</v>
      </c>
      <c r="C507" s="34"/>
      <c r="D507" s="34"/>
      <c r="E507" s="35"/>
      <c r="F507" s="34"/>
      <c r="G507" s="34"/>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row>
    <row r="508" spans="1:155" s="124" customFormat="1" ht="47.25" hidden="1" customHeight="1">
      <c r="A508" s="36" t="s">
        <v>905</v>
      </c>
      <c r="B508" s="37" t="s">
        <v>126</v>
      </c>
      <c r="C508" s="34"/>
      <c r="D508" s="34"/>
      <c r="E508" s="35"/>
      <c r="F508" s="34"/>
      <c r="G508" s="34"/>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row>
    <row r="509" spans="1:155" s="124" customFormat="1" ht="47.25" hidden="1" customHeight="1">
      <c r="A509" s="36" t="s">
        <v>907</v>
      </c>
      <c r="B509" s="37" t="s">
        <v>128</v>
      </c>
      <c r="C509" s="34"/>
      <c r="D509" s="34"/>
      <c r="E509" s="35"/>
      <c r="F509" s="34"/>
      <c r="G509" s="34"/>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row>
    <row r="510" spans="1:155" ht="78.75" hidden="1" customHeight="1">
      <c r="A510" s="36" t="s">
        <v>909</v>
      </c>
      <c r="B510" s="37" t="s">
        <v>1363</v>
      </c>
      <c r="C510" s="34"/>
      <c r="D510" s="34"/>
      <c r="E510" s="35"/>
      <c r="F510" s="34"/>
      <c r="G510" s="34"/>
      <c r="H510" s="124"/>
      <c r="I510" s="124"/>
      <c r="J510" s="124"/>
      <c r="K510" s="124"/>
      <c r="L510" s="124"/>
      <c r="M510" s="124"/>
      <c r="N510" s="124"/>
      <c r="O510" s="1"/>
      <c r="P510" s="1"/>
    </row>
    <row r="511" spans="1:155" ht="47.25" hidden="1" customHeight="1">
      <c r="A511" s="36" t="s">
        <v>911</v>
      </c>
      <c r="B511" s="37" t="s">
        <v>1364</v>
      </c>
      <c r="D511" s="34"/>
      <c r="E511" s="35"/>
      <c r="F511" s="34"/>
      <c r="G511" s="34"/>
      <c r="H511" s="124"/>
      <c r="I511" s="124"/>
      <c r="J511" s="124"/>
      <c r="K511" s="124"/>
      <c r="L511" s="124"/>
      <c r="M511" s="124"/>
      <c r="N511" s="124"/>
      <c r="O511" s="1"/>
      <c r="P511" s="1"/>
    </row>
    <row r="512" spans="1:155" ht="47.25" hidden="1" customHeight="1">
      <c r="A512" s="36" t="s">
        <v>913</v>
      </c>
      <c r="B512" s="37" t="s">
        <v>1365</v>
      </c>
      <c r="C512" s="34"/>
      <c r="D512" s="34"/>
      <c r="E512" s="35"/>
      <c r="F512" s="34"/>
      <c r="G512" s="34"/>
      <c r="H512" s="124"/>
      <c r="I512" s="124"/>
      <c r="J512" s="124"/>
      <c r="K512" s="124"/>
      <c r="L512" s="124"/>
      <c r="M512" s="124"/>
      <c r="N512" s="124"/>
      <c r="O512" s="1"/>
      <c r="P512" s="1"/>
    </row>
    <row r="513" spans="1:9" ht="116.25" customHeight="1">
      <c r="A513" s="19" t="s">
        <v>1349</v>
      </c>
      <c r="B513" s="336" t="s">
        <v>2634</v>
      </c>
      <c r="C513" s="234" t="s">
        <v>2651</v>
      </c>
      <c r="D513" s="421">
        <v>2</v>
      </c>
      <c r="E513" s="335" t="s">
        <v>122</v>
      </c>
      <c r="F513" s="234" t="s">
        <v>3180</v>
      </c>
      <c r="G513" s="22"/>
    </row>
    <row r="514" spans="1:9" ht="258" customHeight="1">
      <c r="A514" s="19"/>
      <c r="B514" s="37"/>
      <c r="C514" s="234" t="s">
        <v>2454</v>
      </c>
      <c r="D514" s="421">
        <v>2</v>
      </c>
      <c r="E514" s="335" t="s">
        <v>122</v>
      </c>
      <c r="F514" s="234" t="s">
        <v>2455</v>
      </c>
      <c r="G514" s="22"/>
    </row>
    <row r="515" spans="1:9" ht="127.5" customHeight="1">
      <c r="A515" s="19"/>
      <c r="B515" s="37"/>
      <c r="C515" s="234" t="s">
        <v>3181</v>
      </c>
      <c r="D515" s="421">
        <v>2</v>
      </c>
      <c r="E515" s="335" t="s">
        <v>122</v>
      </c>
      <c r="F515" s="234" t="s">
        <v>3182</v>
      </c>
      <c r="G515" s="22"/>
    </row>
    <row r="516" spans="1:9" ht="18.75" customHeight="1">
      <c r="A516" s="16"/>
      <c r="B516" s="661" t="s">
        <v>915</v>
      </c>
      <c r="C516" s="661"/>
      <c r="D516" s="662"/>
      <c r="E516" s="661"/>
      <c r="F516" s="661"/>
      <c r="G516" s="661"/>
      <c r="H516" s="17">
        <f>H517+H524+H533+H537+H546+H555</f>
        <v>86</v>
      </c>
      <c r="I516" s="17">
        <f>I517+I524+I533+I537+I546+I555</f>
        <v>86</v>
      </c>
    </row>
    <row r="517" spans="1:9" ht="40.25" customHeight="1">
      <c r="A517" s="437" t="s">
        <v>916</v>
      </c>
      <c r="B517" s="703" t="s">
        <v>1366</v>
      </c>
      <c r="C517" s="665"/>
      <c r="D517" s="664"/>
      <c r="E517" s="665"/>
      <c r="F517" s="665"/>
      <c r="G517" s="704"/>
      <c r="H517" s="17">
        <f>SUM(D518:D523)</f>
        <v>12</v>
      </c>
      <c r="I517" s="17">
        <f>COUNT(D518:D523)*2</f>
        <v>12</v>
      </c>
    </row>
    <row r="518" spans="1:9" ht="53" customHeight="1">
      <c r="A518" s="18" t="s">
        <v>918</v>
      </c>
      <c r="B518" s="37" t="s">
        <v>1367</v>
      </c>
      <c r="C518" s="24" t="s">
        <v>2724</v>
      </c>
      <c r="D518" s="427">
        <v>2</v>
      </c>
      <c r="E518" s="23" t="s">
        <v>122</v>
      </c>
      <c r="F518" s="40" t="s">
        <v>2600</v>
      </c>
      <c r="G518" s="171"/>
    </row>
    <row r="519" spans="1:9" ht="63" customHeight="1">
      <c r="A519" s="18" t="s">
        <v>920</v>
      </c>
      <c r="B519" s="37" t="s">
        <v>1368</v>
      </c>
      <c r="C519" s="121" t="s">
        <v>1558</v>
      </c>
      <c r="D519" s="427">
        <v>2</v>
      </c>
      <c r="E519" s="79" t="s">
        <v>122</v>
      </c>
      <c r="F519" s="85" t="s">
        <v>2599</v>
      </c>
      <c r="G519" s="171"/>
    </row>
    <row r="520" spans="1:9" ht="122.25" customHeight="1">
      <c r="A520" s="102" t="s">
        <v>922</v>
      </c>
      <c r="B520" s="37" t="s">
        <v>1369</v>
      </c>
      <c r="C520" s="59" t="s">
        <v>3437</v>
      </c>
      <c r="D520" s="427">
        <v>2</v>
      </c>
      <c r="E520" s="44" t="s">
        <v>122</v>
      </c>
      <c r="F520" s="44" t="s">
        <v>2601</v>
      </c>
      <c r="G520" s="171"/>
    </row>
    <row r="521" spans="1:9" ht="47.25" customHeight="1">
      <c r="A521" s="102" t="s">
        <v>924</v>
      </c>
      <c r="B521" s="37" t="s">
        <v>1370</v>
      </c>
      <c r="C521" s="38" t="s">
        <v>925</v>
      </c>
      <c r="D521" s="427">
        <v>2</v>
      </c>
      <c r="E521" s="44" t="s">
        <v>122</v>
      </c>
      <c r="F521" s="44" t="s">
        <v>2880</v>
      </c>
      <c r="G521" s="171"/>
    </row>
    <row r="522" spans="1:9" ht="67.5" customHeight="1">
      <c r="A522" s="102" t="s">
        <v>926</v>
      </c>
      <c r="B522" s="37" t="s">
        <v>1371</v>
      </c>
      <c r="C522" s="285" t="s">
        <v>928</v>
      </c>
      <c r="D522" s="427">
        <v>2</v>
      </c>
      <c r="E522" s="23" t="s">
        <v>122</v>
      </c>
      <c r="F522" s="24" t="s">
        <v>3438</v>
      </c>
      <c r="G522" s="171"/>
    </row>
    <row r="523" spans="1:9" ht="77.25" customHeight="1">
      <c r="A523" s="102" t="s">
        <v>929</v>
      </c>
      <c r="B523" s="105" t="s">
        <v>1372</v>
      </c>
      <c r="C523" s="59" t="s">
        <v>931</v>
      </c>
      <c r="D523" s="427">
        <v>2</v>
      </c>
      <c r="E523" s="23" t="s">
        <v>122</v>
      </c>
      <c r="F523" s="77" t="s">
        <v>2602</v>
      </c>
      <c r="G523" s="171"/>
    </row>
    <row r="524" spans="1:9" ht="40.25" customHeight="1">
      <c r="A524" s="146" t="s">
        <v>932</v>
      </c>
      <c r="B524" s="703" t="s">
        <v>1373</v>
      </c>
      <c r="C524" s="665"/>
      <c r="D524" s="664"/>
      <c r="E524" s="665"/>
      <c r="F524" s="665"/>
      <c r="G524" s="704"/>
      <c r="H524" s="17">
        <f>SUM(D525:D532)</f>
        <v>16</v>
      </c>
      <c r="I524" s="17">
        <f>COUNT(D525:D532)*2</f>
        <v>16</v>
      </c>
    </row>
    <row r="525" spans="1:9" ht="34">
      <c r="A525" s="102" t="s">
        <v>934</v>
      </c>
      <c r="B525" s="37" t="s">
        <v>935</v>
      </c>
      <c r="C525" s="38" t="s">
        <v>936</v>
      </c>
      <c r="D525" s="423">
        <v>2</v>
      </c>
      <c r="E525" s="23" t="s">
        <v>168</v>
      </c>
      <c r="F525" s="121" t="s">
        <v>2604</v>
      </c>
      <c r="G525" s="171"/>
    </row>
    <row r="526" spans="1:9" ht="45" customHeight="1">
      <c r="A526" s="102"/>
      <c r="B526" s="37"/>
      <c r="C526" s="38" t="s">
        <v>938</v>
      </c>
      <c r="D526" s="423">
        <v>2</v>
      </c>
      <c r="E526" s="23" t="s">
        <v>326</v>
      </c>
      <c r="F526" s="40" t="s">
        <v>2459</v>
      </c>
      <c r="G526" s="171"/>
    </row>
    <row r="527" spans="1:9" ht="32">
      <c r="A527" s="102"/>
      <c r="B527" s="37"/>
      <c r="C527" s="38" t="s">
        <v>940</v>
      </c>
      <c r="D527" s="423">
        <v>2</v>
      </c>
      <c r="E527" s="23" t="s">
        <v>168</v>
      </c>
      <c r="F527" s="40" t="s">
        <v>941</v>
      </c>
      <c r="G527" s="171"/>
    </row>
    <row r="528" spans="1:9" ht="32">
      <c r="A528" s="102"/>
      <c r="B528" s="37"/>
      <c r="C528" s="59" t="s">
        <v>2030</v>
      </c>
      <c r="D528" s="423">
        <v>2</v>
      </c>
      <c r="E528" s="23" t="s">
        <v>168</v>
      </c>
      <c r="F528" s="44" t="s">
        <v>2031</v>
      </c>
      <c r="G528" s="171"/>
    </row>
    <row r="529" spans="1:9" ht="47.25" customHeight="1">
      <c r="A529" s="102" t="s">
        <v>942</v>
      </c>
      <c r="B529" s="37" t="s">
        <v>1374</v>
      </c>
      <c r="C529" s="38" t="s">
        <v>944</v>
      </c>
      <c r="D529" s="423">
        <v>2</v>
      </c>
      <c r="E529" s="23" t="s">
        <v>121</v>
      </c>
      <c r="F529" s="40" t="s">
        <v>3183</v>
      </c>
      <c r="G529" s="171"/>
    </row>
    <row r="530" spans="1:9" ht="47.25" customHeight="1">
      <c r="A530" s="102"/>
      <c r="B530" s="37"/>
      <c r="C530" s="38" t="s">
        <v>2032</v>
      </c>
      <c r="D530" s="423">
        <v>2</v>
      </c>
      <c r="E530" s="23" t="s">
        <v>666</v>
      </c>
      <c r="F530" s="40" t="s">
        <v>2033</v>
      </c>
      <c r="G530" s="171"/>
    </row>
    <row r="531" spans="1:9" ht="32">
      <c r="A531" s="102"/>
      <c r="B531" s="37"/>
      <c r="C531" s="77" t="s">
        <v>2387</v>
      </c>
      <c r="D531" s="423">
        <v>2</v>
      </c>
      <c r="E531" s="23" t="s">
        <v>473</v>
      </c>
      <c r="F531" s="1" t="s">
        <v>2034</v>
      </c>
      <c r="G531" s="171"/>
    </row>
    <row r="532" spans="1:9" ht="47.25" customHeight="1">
      <c r="A532" s="102" t="s">
        <v>946</v>
      </c>
      <c r="B532" s="37" t="s">
        <v>1375</v>
      </c>
      <c r="C532" s="38" t="s">
        <v>948</v>
      </c>
      <c r="D532" s="423">
        <v>2</v>
      </c>
      <c r="E532" s="23" t="s">
        <v>168</v>
      </c>
      <c r="F532" s="165"/>
      <c r="G532" s="171"/>
    </row>
    <row r="533" spans="1:9" ht="40.25" customHeight="1">
      <c r="A533" s="146" t="s">
        <v>949</v>
      </c>
      <c r="B533" s="703" t="s">
        <v>1376</v>
      </c>
      <c r="C533" s="665"/>
      <c r="D533" s="664"/>
      <c r="E533" s="665"/>
      <c r="F533" s="665"/>
      <c r="G533" s="704"/>
      <c r="H533" s="17">
        <f>SUM(D534:D536)</f>
        <v>6</v>
      </c>
      <c r="I533" s="17">
        <f>COUNT(D534:D536)*2</f>
        <v>6</v>
      </c>
    </row>
    <row r="534" spans="1:9" ht="54.5" customHeight="1">
      <c r="A534" s="102" t="s">
        <v>951</v>
      </c>
      <c r="B534" s="37" t="s">
        <v>1377</v>
      </c>
      <c r="C534" s="40" t="s">
        <v>2882</v>
      </c>
      <c r="D534" s="422">
        <v>2</v>
      </c>
      <c r="E534" s="44" t="s">
        <v>2605</v>
      </c>
      <c r="F534" s="85" t="s">
        <v>2460</v>
      </c>
      <c r="G534" s="197"/>
    </row>
    <row r="535" spans="1:9" ht="34">
      <c r="A535" s="102" t="s">
        <v>953</v>
      </c>
      <c r="B535" s="37" t="s">
        <v>1378</v>
      </c>
      <c r="C535" s="44" t="s">
        <v>2606</v>
      </c>
      <c r="D535" s="422">
        <v>2</v>
      </c>
      <c r="E535" s="44" t="s">
        <v>326</v>
      </c>
      <c r="F535" s="40" t="s">
        <v>2607</v>
      </c>
      <c r="G535" s="99"/>
    </row>
    <row r="536" spans="1:9" ht="48">
      <c r="A536" s="102"/>
      <c r="B536" s="37"/>
      <c r="C536" s="44" t="s">
        <v>2035</v>
      </c>
      <c r="D536" s="422">
        <v>2</v>
      </c>
      <c r="E536" s="44" t="s">
        <v>481</v>
      </c>
      <c r="F536" s="301" t="s">
        <v>1379</v>
      </c>
      <c r="G536" s="171"/>
    </row>
    <row r="537" spans="1:9" ht="40.25" customHeight="1">
      <c r="A537" s="146" t="s">
        <v>956</v>
      </c>
      <c r="B537" s="703" t="s">
        <v>1380</v>
      </c>
      <c r="C537" s="665"/>
      <c r="D537" s="664"/>
      <c r="E537" s="665"/>
      <c r="F537" s="665"/>
      <c r="G537" s="704"/>
      <c r="H537" s="17">
        <f>SUM(D538:D545)</f>
        <v>16</v>
      </c>
      <c r="I537" s="17">
        <f>COUNT(D538:D545)*2</f>
        <v>16</v>
      </c>
    </row>
    <row r="538" spans="1:9" ht="64">
      <c r="A538" s="102" t="s">
        <v>957</v>
      </c>
      <c r="B538" s="24" t="s">
        <v>1381</v>
      </c>
      <c r="C538" s="85" t="s">
        <v>2608</v>
      </c>
      <c r="D538" s="427">
        <v>2</v>
      </c>
      <c r="E538" s="107" t="s">
        <v>121</v>
      </c>
      <c r="F538" s="38" t="s">
        <v>2725</v>
      </c>
      <c r="G538" s="171"/>
    </row>
    <row r="539" spans="1:9" ht="112">
      <c r="A539" s="102"/>
      <c r="B539" s="24"/>
      <c r="C539" s="262" t="s">
        <v>2037</v>
      </c>
      <c r="D539" s="427">
        <v>2</v>
      </c>
      <c r="E539" s="262" t="s">
        <v>121</v>
      </c>
      <c r="F539" s="251" t="s">
        <v>2038</v>
      </c>
      <c r="G539" s="171"/>
    </row>
    <row r="540" spans="1:9" ht="30" customHeight="1">
      <c r="A540" s="102"/>
      <c r="B540" s="77"/>
      <c r="C540" s="44" t="s">
        <v>962</v>
      </c>
      <c r="D540" s="427">
        <v>2</v>
      </c>
      <c r="E540" s="23" t="s">
        <v>121</v>
      </c>
      <c r="F540" s="40" t="s">
        <v>963</v>
      </c>
      <c r="G540" s="171"/>
    </row>
    <row r="541" spans="1:9" ht="30" customHeight="1">
      <c r="A541" s="102"/>
      <c r="B541" s="77"/>
      <c r="C541" s="24" t="s">
        <v>960</v>
      </c>
      <c r="D541" s="427">
        <v>2</v>
      </c>
      <c r="E541" s="107" t="s">
        <v>121</v>
      </c>
      <c r="F541" s="107" t="s">
        <v>961</v>
      </c>
      <c r="G541" s="171"/>
    </row>
    <row r="542" spans="1:9" ht="12.75" customHeight="1">
      <c r="A542" s="102"/>
      <c r="B542" s="77"/>
      <c r="C542" s="108" t="s">
        <v>964</v>
      </c>
      <c r="D542" s="427">
        <v>2</v>
      </c>
      <c r="E542" s="107" t="s">
        <v>121</v>
      </c>
      <c r="F542" s="90"/>
      <c r="G542" s="171"/>
    </row>
    <row r="543" spans="1:9" ht="30" customHeight="1">
      <c r="A543" s="102"/>
      <c r="B543" s="77"/>
      <c r="C543" s="77" t="s">
        <v>1688</v>
      </c>
      <c r="D543" s="427">
        <v>2</v>
      </c>
      <c r="E543" s="23" t="s">
        <v>121</v>
      </c>
      <c r="F543" s="40" t="s">
        <v>2726</v>
      </c>
      <c r="G543" s="171"/>
    </row>
    <row r="544" spans="1:9" ht="75" customHeight="1">
      <c r="A544" s="102" t="s">
        <v>965</v>
      </c>
      <c r="B544" s="24" t="s">
        <v>1382</v>
      </c>
      <c r="C544" s="109" t="s">
        <v>966</v>
      </c>
      <c r="D544" s="427">
        <v>2</v>
      </c>
      <c r="E544" s="108" t="s">
        <v>326</v>
      </c>
      <c r="F544" s="24" t="s">
        <v>2685</v>
      </c>
      <c r="G544" s="171"/>
    </row>
    <row r="545" spans="1:16" ht="58" customHeight="1">
      <c r="A545" s="102"/>
      <c r="B545" s="115"/>
      <c r="C545" s="107" t="s">
        <v>2039</v>
      </c>
      <c r="D545" s="427">
        <v>2</v>
      </c>
      <c r="E545" s="108" t="s">
        <v>326</v>
      </c>
      <c r="F545" s="24" t="s">
        <v>2433</v>
      </c>
      <c r="G545" s="172"/>
    </row>
    <row r="546" spans="1:16" ht="40.25" customHeight="1">
      <c r="A546" s="146" t="s">
        <v>969</v>
      </c>
      <c r="B546" s="780" t="s">
        <v>970</v>
      </c>
      <c r="C546" s="781"/>
      <c r="D546" s="778"/>
      <c r="E546" s="781"/>
      <c r="F546" s="781"/>
      <c r="G546" s="782"/>
      <c r="H546" s="17">
        <f>SUM(D547:D554)</f>
        <v>12</v>
      </c>
      <c r="I546" s="17">
        <f>COUNT(D547:D554)*2</f>
        <v>12</v>
      </c>
    </row>
    <row r="547" spans="1:16" ht="30" hidden="1" customHeight="1">
      <c r="A547" s="101" t="s">
        <v>971</v>
      </c>
      <c r="B547" s="85" t="s">
        <v>2886</v>
      </c>
      <c r="C547" s="40"/>
      <c r="D547" s="301"/>
      <c r="E547" s="23"/>
      <c r="F547" s="301"/>
      <c r="G547" s="301"/>
      <c r="H547" s="124"/>
      <c r="I547" s="124"/>
      <c r="J547" s="124"/>
      <c r="K547" s="124"/>
      <c r="L547" s="124"/>
      <c r="M547" s="124"/>
      <c r="N547" s="124"/>
      <c r="O547" s="1"/>
      <c r="P547" s="1"/>
    </row>
    <row r="548" spans="1:16" ht="45" customHeight="1">
      <c r="A548" s="102" t="s">
        <v>974</v>
      </c>
      <c r="B548" s="24" t="s">
        <v>1383</v>
      </c>
      <c r="C548" s="38" t="s">
        <v>1384</v>
      </c>
      <c r="D548" s="427">
        <v>2</v>
      </c>
      <c r="E548" s="107" t="s">
        <v>326</v>
      </c>
      <c r="F548" s="107" t="s">
        <v>977</v>
      </c>
      <c r="G548" s="171"/>
    </row>
    <row r="549" spans="1:16" ht="45" customHeight="1">
      <c r="A549" s="102"/>
      <c r="B549" s="24"/>
      <c r="C549" s="38" t="s">
        <v>978</v>
      </c>
      <c r="D549" s="427">
        <v>2</v>
      </c>
      <c r="E549" s="23" t="s">
        <v>326</v>
      </c>
      <c r="F549" s="44" t="s">
        <v>2728</v>
      </c>
      <c r="G549" s="171"/>
    </row>
    <row r="550" spans="1:16" ht="60" customHeight="1">
      <c r="A550" s="102" t="s">
        <v>979</v>
      </c>
      <c r="B550" s="24" t="s">
        <v>1385</v>
      </c>
      <c r="C550" s="38" t="s">
        <v>981</v>
      </c>
      <c r="D550" s="427">
        <v>2</v>
      </c>
      <c r="E550" s="107" t="s">
        <v>122</v>
      </c>
      <c r="F550" s="107" t="s">
        <v>2730</v>
      </c>
      <c r="G550" s="171"/>
    </row>
    <row r="551" spans="1:16" ht="30" customHeight="1">
      <c r="A551" s="102"/>
      <c r="B551" s="77"/>
      <c r="C551" s="38" t="s">
        <v>983</v>
      </c>
      <c r="D551" s="427">
        <v>2</v>
      </c>
      <c r="E551" s="107" t="s">
        <v>122</v>
      </c>
      <c r="F551" s="38" t="s">
        <v>2731</v>
      </c>
      <c r="G551" s="171"/>
    </row>
    <row r="552" spans="1:16" ht="64">
      <c r="A552" s="102"/>
      <c r="B552" s="77"/>
      <c r="C552" s="38" t="s">
        <v>984</v>
      </c>
      <c r="D552" s="427">
        <v>2</v>
      </c>
      <c r="E552" s="107" t="s">
        <v>326</v>
      </c>
      <c r="F552" s="107" t="s">
        <v>3461</v>
      </c>
      <c r="G552" s="171"/>
    </row>
    <row r="553" spans="1:16" ht="96">
      <c r="A553" s="102" t="s">
        <v>985</v>
      </c>
      <c r="B553" s="24" t="s">
        <v>1386</v>
      </c>
      <c r="C553" s="24" t="s">
        <v>1387</v>
      </c>
      <c r="D553" s="427">
        <v>2</v>
      </c>
      <c r="E553" s="107" t="s">
        <v>326</v>
      </c>
      <c r="F553" s="262" t="s">
        <v>3184</v>
      </c>
      <c r="G553" s="325"/>
    </row>
    <row r="554" spans="1:16" ht="30" hidden="1" customHeight="1">
      <c r="A554" s="101" t="s">
        <v>987</v>
      </c>
      <c r="B554" s="24" t="s">
        <v>1388</v>
      </c>
      <c r="C554" s="301"/>
      <c r="D554" s="301"/>
      <c r="E554" s="23"/>
      <c r="F554" s="301"/>
      <c r="G554" s="301"/>
      <c r="H554" s="124"/>
      <c r="I554" s="124"/>
      <c r="J554" s="124"/>
      <c r="K554" s="124"/>
      <c r="L554" s="124"/>
      <c r="M554" s="124"/>
      <c r="N554" s="124"/>
      <c r="O554" s="1"/>
      <c r="P554" s="1"/>
    </row>
    <row r="555" spans="1:16" ht="40.25" customHeight="1">
      <c r="A555" s="146" t="s">
        <v>989</v>
      </c>
      <c r="B555" s="703" t="s">
        <v>1389</v>
      </c>
      <c r="C555" s="665"/>
      <c r="D555" s="664"/>
      <c r="E555" s="665"/>
      <c r="F555" s="665"/>
      <c r="G555" s="704"/>
      <c r="H555" s="17">
        <f>SUM(D556:D567)</f>
        <v>24</v>
      </c>
      <c r="I555" s="17">
        <f>COUNT(D556:D567)*2</f>
        <v>24</v>
      </c>
    </row>
    <row r="556" spans="1:16" ht="63" customHeight="1">
      <c r="A556" s="102" t="s">
        <v>991</v>
      </c>
      <c r="B556" s="37" t="s">
        <v>1390</v>
      </c>
      <c r="C556" s="44" t="s">
        <v>993</v>
      </c>
      <c r="D556" s="423">
        <v>2</v>
      </c>
      <c r="E556" s="23" t="s">
        <v>168</v>
      </c>
      <c r="F556" s="312"/>
      <c r="G556" s="171"/>
    </row>
    <row r="557" spans="1:16" ht="30" customHeight="1">
      <c r="A557" s="102"/>
      <c r="B557" s="106"/>
      <c r="C557" s="40" t="s">
        <v>3185</v>
      </c>
      <c r="D557" s="423">
        <v>2</v>
      </c>
      <c r="E557" s="23" t="s">
        <v>168</v>
      </c>
      <c r="F557" s="312"/>
      <c r="G557" s="171"/>
    </row>
    <row r="558" spans="1:16" ht="30" customHeight="1">
      <c r="A558" s="102"/>
      <c r="B558" s="106"/>
      <c r="C558" s="40" t="s">
        <v>2889</v>
      </c>
      <c r="D558" s="423">
        <v>2</v>
      </c>
      <c r="E558" s="23" t="s">
        <v>326</v>
      </c>
      <c r="F558" s="165"/>
      <c r="G558" s="171"/>
    </row>
    <row r="559" spans="1:16" ht="30" customHeight="1">
      <c r="A559" s="102"/>
      <c r="B559" s="106"/>
      <c r="C559" s="40" t="s">
        <v>994</v>
      </c>
      <c r="D559" s="423">
        <v>2</v>
      </c>
      <c r="E559" s="23" t="s">
        <v>168</v>
      </c>
      <c r="F559" s="165"/>
      <c r="G559" s="171"/>
    </row>
    <row r="560" spans="1:16" ht="45" customHeight="1">
      <c r="A560" s="102"/>
      <c r="B560" s="106"/>
      <c r="C560" s="44" t="s">
        <v>995</v>
      </c>
      <c r="D560" s="423">
        <v>2</v>
      </c>
      <c r="E560" s="23" t="s">
        <v>168</v>
      </c>
      <c r="F560" s="228" t="s">
        <v>2042</v>
      </c>
      <c r="G560" s="171"/>
    </row>
    <row r="561" spans="1:9" ht="30" customHeight="1">
      <c r="A561" s="102"/>
      <c r="B561" s="106"/>
      <c r="C561" s="38" t="s">
        <v>996</v>
      </c>
      <c r="D561" s="423">
        <v>2</v>
      </c>
      <c r="E561" s="23" t="s">
        <v>168</v>
      </c>
      <c r="F561" s="312"/>
      <c r="G561" s="171"/>
    </row>
    <row r="562" spans="1:9" ht="61.5" customHeight="1">
      <c r="A562" s="102" t="s">
        <v>997</v>
      </c>
      <c r="B562" s="37" t="s">
        <v>1391</v>
      </c>
      <c r="C562" s="38" t="s">
        <v>2043</v>
      </c>
      <c r="D562" s="423">
        <v>2</v>
      </c>
      <c r="E562" s="263" t="s">
        <v>168</v>
      </c>
      <c r="F562" s="77" t="s">
        <v>2392</v>
      </c>
      <c r="G562" s="326"/>
    </row>
    <row r="563" spans="1:9" ht="64">
      <c r="A563" s="102"/>
      <c r="B563" s="106"/>
      <c r="C563" s="38" t="s">
        <v>999</v>
      </c>
      <c r="D563" s="423">
        <v>2</v>
      </c>
      <c r="E563" s="23" t="s">
        <v>326</v>
      </c>
      <c r="F563" s="40" t="s">
        <v>2393</v>
      </c>
      <c r="G563" s="171"/>
    </row>
    <row r="564" spans="1:9" ht="63" customHeight="1">
      <c r="A564" s="102"/>
      <c r="B564" s="106"/>
      <c r="C564" s="24" t="s">
        <v>2890</v>
      </c>
      <c r="D564" s="423">
        <v>2</v>
      </c>
      <c r="E564" s="263" t="s">
        <v>168</v>
      </c>
      <c r="F564" s="77" t="s">
        <v>2046</v>
      </c>
      <c r="G564" s="171"/>
    </row>
    <row r="565" spans="1:9" ht="47.25" customHeight="1">
      <c r="A565" s="102" t="s">
        <v>1000</v>
      </c>
      <c r="B565" s="37" t="s">
        <v>1392</v>
      </c>
      <c r="C565" s="164" t="s">
        <v>2729</v>
      </c>
      <c r="D565" s="423">
        <v>2</v>
      </c>
      <c r="E565" s="113" t="s">
        <v>121</v>
      </c>
      <c r="F565" s="85" t="s">
        <v>2461</v>
      </c>
      <c r="G565" s="71"/>
    </row>
    <row r="566" spans="1:9" ht="45" customHeight="1">
      <c r="A566" s="173"/>
      <c r="B566" s="34"/>
      <c r="C566" s="24" t="s">
        <v>1003</v>
      </c>
      <c r="D566" s="423">
        <v>2</v>
      </c>
      <c r="E566" s="107" t="s">
        <v>121</v>
      </c>
      <c r="F566" s="90"/>
      <c r="G566" s="71"/>
    </row>
    <row r="567" spans="1:9" ht="32">
      <c r="A567" s="174"/>
      <c r="B567" s="34"/>
      <c r="C567" s="114" t="s">
        <v>1004</v>
      </c>
      <c r="D567" s="423">
        <v>2</v>
      </c>
      <c r="E567" s="107" t="s">
        <v>122</v>
      </c>
      <c r="F567" s="262" t="s">
        <v>2891</v>
      </c>
      <c r="G567" s="325"/>
    </row>
    <row r="568" spans="1:9" ht="18.75" customHeight="1">
      <c r="A568" s="16"/>
      <c r="B568" s="661" t="s">
        <v>1005</v>
      </c>
      <c r="C568" s="661"/>
      <c r="D568" s="662"/>
      <c r="E568" s="661"/>
      <c r="F568" s="661"/>
      <c r="G568" s="661"/>
      <c r="H568" s="17">
        <f>H569+H572+H576+H580+H595+H599+H607+H615+H626</f>
        <v>74</v>
      </c>
      <c r="I568" s="17">
        <f>I569+I572+I576+I580+I595+I599+I607+I615+I626</f>
        <v>74</v>
      </c>
    </row>
    <row r="569" spans="1:9" ht="40.25" customHeight="1">
      <c r="A569" s="146" t="s">
        <v>1006</v>
      </c>
      <c r="B569" s="703" t="s">
        <v>1007</v>
      </c>
      <c r="C569" s="665"/>
      <c r="D569" s="664"/>
      <c r="E569" s="665"/>
      <c r="F569" s="665"/>
      <c r="G569" s="704"/>
      <c r="H569" s="17">
        <f>SUM(D570:D571)</f>
        <v>4</v>
      </c>
      <c r="I569" s="17">
        <f>COUNT(D570:D571)*2</f>
        <v>4</v>
      </c>
    </row>
    <row r="570" spans="1:9" ht="63" customHeight="1">
      <c r="A570" s="86" t="s">
        <v>1008</v>
      </c>
      <c r="B570" s="37" t="s">
        <v>1009</v>
      </c>
      <c r="C570" s="95" t="s">
        <v>2047</v>
      </c>
      <c r="D570" s="421">
        <v>2</v>
      </c>
      <c r="E570" s="35" t="s">
        <v>122</v>
      </c>
      <c r="F570" s="24" t="s">
        <v>2048</v>
      </c>
      <c r="G570" s="39"/>
    </row>
    <row r="571" spans="1:9" ht="30" customHeight="1">
      <c r="A571" s="86" t="s">
        <v>1010</v>
      </c>
      <c r="B571" s="24" t="s">
        <v>1011</v>
      </c>
      <c r="C571" s="38" t="s">
        <v>2723</v>
      </c>
      <c r="D571" s="421">
        <v>2</v>
      </c>
      <c r="E571" s="35" t="s">
        <v>122</v>
      </c>
      <c r="F571" s="24" t="s">
        <v>2297</v>
      </c>
      <c r="G571" s="22"/>
    </row>
    <row r="572" spans="1:9" ht="40.25" customHeight="1">
      <c r="A572" s="146" t="s">
        <v>1012</v>
      </c>
      <c r="B572" s="780" t="s">
        <v>1393</v>
      </c>
      <c r="C572" s="781"/>
      <c r="D572" s="778"/>
      <c r="E572" s="781"/>
      <c r="F572" s="781"/>
      <c r="G572" s="782"/>
      <c r="H572" s="17">
        <f>SUM(D573:D575)</f>
        <v>6</v>
      </c>
      <c r="I572" s="17">
        <f>COUNT(D573:D575)*2</f>
        <v>6</v>
      </c>
    </row>
    <row r="573" spans="1:9" ht="31.5" customHeight="1">
      <c r="A573" s="86" t="s">
        <v>1014</v>
      </c>
      <c r="B573" s="37" t="s">
        <v>1394</v>
      </c>
      <c r="C573" s="24" t="s">
        <v>2298</v>
      </c>
      <c r="D573" s="467">
        <v>2</v>
      </c>
      <c r="E573" s="35" t="s">
        <v>122</v>
      </c>
      <c r="F573" s="24" t="s">
        <v>2610</v>
      </c>
      <c r="G573" s="22"/>
    </row>
    <row r="574" spans="1:9" ht="31.5" customHeight="1">
      <c r="A574" s="86" t="s">
        <v>1016</v>
      </c>
      <c r="B574" s="37" t="s">
        <v>1395</v>
      </c>
      <c r="C574" s="24" t="s">
        <v>2051</v>
      </c>
      <c r="D574" s="467">
        <v>2</v>
      </c>
      <c r="E574" s="35" t="s">
        <v>122</v>
      </c>
      <c r="F574" s="24"/>
      <c r="G574" s="22"/>
    </row>
    <row r="575" spans="1:9" ht="47.25" customHeight="1">
      <c r="A575" s="86" t="s">
        <v>1018</v>
      </c>
      <c r="B575" s="37" t="s">
        <v>1396</v>
      </c>
      <c r="C575" s="24" t="s">
        <v>2052</v>
      </c>
      <c r="D575" s="467">
        <v>2</v>
      </c>
      <c r="E575" s="35" t="s">
        <v>122</v>
      </c>
      <c r="F575" s="24"/>
      <c r="G575" s="22"/>
    </row>
    <row r="576" spans="1:9" ht="40.25" customHeight="1">
      <c r="A576" s="146" t="s">
        <v>1020</v>
      </c>
      <c r="B576" s="703" t="s">
        <v>1397</v>
      </c>
      <c r="C576" s="665"/>
      <c r="D576" s="664"/>
      <c r="E576" s="665"/>
      <c r="F576" s="665"/>
      <c r="G576" s="704"/>
      <c r="H576" s="17">
        <f>SUM(D577:D579)</f>
        <v>4</v>
      </c>
      <c r="I576" s="17">
        <f>COUNT(D577:D579)*2</f>
        <v>4</v>
      </c>
    </row>
    <row r="577" spans="1:16" ht="50.25" customHeight="1">
      <c r="A577" s="19" t="s">
        <v>1022</v>
      </c>
      <c r="B577" s="37" t="s">
        <v>1398</v>
      </c>
      <c r="C577" s="59" t="s">
        <v>2720</v>
      </c>
      <c r="D577" s="423">
        <v>2</v>
      </c>
      <c r="E577" s="35" t="s">
        <v>122</v>
      </c>
      <c r="F577" s="38" t="s">
        <v>2892</v>
      </c>
      <c r="G577" s="183"/>
    </row>
    <row r="578" spans="1:16" ht="47.25" hidden="1" customHeight="1">
      <c r="A578" s="36" t="s">
        <v>1025</v>
      </c>
      <c r="B578" s="37" t="s">
        <v>1399</v>
      </c>
      <c r="C578" s="35"/>
      <c r="D578" s="35"/>
      <c r="E578" s="35"/>
      <c r="F578" s="35"/>
      <c r="G578" s="34"/>
      <c r="H578" s="124"/>
      <c r="I578" s="124"/>
      <c r="J578" s="124"/>
      <c r="K578" s="124"/>
      <c r="L578" s="124"/>
      <c r="M578" s="124"/>
      <c r="N578" s="124"/>
      <c r="O578" s="1"/>
      <c r="P578" s="1"/>
    </row>
    <row r="579" spans="1:16" ht="88.5" customHeight="1">
      <c r="A579" s="19" t="s">
        <v>1027</v>
      </c>
      <c r="B579" s="54" t="s">
        <v>1400</v>
      </c>
      <c r="C579" s="95" t="s">
        <v>1028</v>
      </c>
      <c r="D579" s="466">
        <v>2</v>
      </c>
      <c r="E579" s="35" t="s">
        <v>122</v>
      </c>
      <c r="F579" s="95" t="s">
        <v>2722</v>
      </c>
      <c r="G579" s="160"/>
    </row>
    <row r="580" spans="1:16" ht="40.25" customHeight="1">
      <c r="A580" s="146" t="s">
        <v>1029</v>
      </c>
      <c r="B580" s="703" t="s">
        <v>1401</v>
      </c>
      <c r="C580" s="665"/>
      <c r="D580" s="664"/>
      <c r="E580" s="665"/>
      <c r="F580" s="665"/>
      <c r="G580" s="704"/>
      <c r="H580" s="17">
        <f>SUM(D581:D594)</f>
        <v>28</v>
      </c>
      <c r="I580" s="17">
        <f>COUNT(D581:D594)*2</f>
        <v>28</v>
      </c>
    </row>
    <row r="581" spans="1:16" ht="45" customHeight="1">
      <c r="A581" s="19" t="s">
        <v>1031</v>
      </c>
      <c r="B581" s="37" t="s">
        <v>1032</v>
      </c>
      <c r="C581" s="26" t="s">
        <v>1033</v>
      </c>
      <c r="D581" s="421">
        <v>2</v>
      </c>
      <c r="E581" s="35" t="s">
        <v>581</v>
      </c>
      <c r="F581" s="85" t="s">
        <v>2462</v>
      </c>
      <c r="G581" s="22"/>
    </row>
    <row r="582" spans="1:16" ht="30" customHeight="1">
      <c r="A582" s="19"/>
      <c r="B582" s="106"/>
      <c r="C582" s="38" t="s">
        <v>1034</v>
      </c>
      <c r="D582" s="421">
        <v>2</v>
      </c>
      <c r="E582" s="35" t="s">
        <v>339</v>
      </c>
      <c r="F582" s="85" t="s">
        <v>2463</v>
      </c>
      <c r="G582" s="22"/>
    </row>
    <row r="583" spans="1:16" ht="63" customHeight="1">
      <c r="A583" s="19" t="s">
        <v>1035</v>
      </c>
      <c r="B583" s="37" t="s">
        <v>1036</v>
      </c>
      <c r="C583" s="40" t="s">
        <v>1402</v>
      </c>
      <c r="D583" s="421">
        <v>2</v>
      </c>
      <c r="E583" s="35" t="s">
        <v>581</v>
      </c>
      <c r="F583" s="26" t="s">
        <v>3186</v>
      </c>
      <c r="G583" s="41"/>
    </row>
    <row r="584" spans="1:16" ht="45" customHeight="1">
      <c r="A584" s="19"/>
      <c r="B584" s="37"/>
      <c r="C584" s="40" t="s">
        <v>1403</v>
      </c>
      <c r="D584" s="421">
        <v>2</v>
      </c>
      <c r="E584" s="35" t="s">
        <v>581</v>
      </c>
      <c r="F584" s="24" t="s">
        <v>3187</v>
      </c>
      <c r="G584" s="22"/>
    </row>
    <row r="585" spans="1:16" ht="90.75" customHeight="1">
      <c r="A585" s="19"/>
      <c r="B585" s="37"/>
      <c r="C585" s="258" t="s">
        <v>1405</v>
      </c>
      <c r="D585" s="421">
        <v>2</v>
      </c>
      <c r="E585" s="35" t="s">
        <v>581</v>
      </c>
      <c r="F585" s="24" t="s">
        <v>3188</v>
      </c>
      <c r="G585" s="22"/>
    </row>
    <row r="586" spans="1:16" ht="105.75" customHeight="1">
      <c r="A586" s="19"/>
      <c r="B586" s="37"/>
      <c r="C586" s="258" t="s">
        <v>1406</v>
      </c>
      <c r="D586" s="421">
        <v>2</v>
      </c>
      <c r="E586" s="35" t="s">
        <v>581</v>
      </c>
      <c r="F586" s="24" t="s">
        <v>3189</v>
      </c>
      <c r="G586" s="22"/>
    </row>
    <row r="587" spans="1:16" ht="102.75" customHeight="1">
      <c r="A587" s="19"/>
      <c r="B587" s="37"/>
      <c r="C587" s="258" t="s">
        <v>3190</v>
      </c>
      <c r="D587" s="421">
        <v>2</v>
      </c>
      <c r="E587" s="35" t="s">
        <v>581</v>
      </c>
      <c r="F587" s="24" t="s">
        <v>3191</v>
      </c>
      <c r="G587" s="22"/>
    </row>
    <row r="588" spans="1:16" ht="48">
      <c r="A588" s="19"/>
      <c r="B588" s="37"/>
      <c r="C588" s="258" t="s">
        <v>3192</v>
      </c>
      <c r="D588" s="421">
        <v>2</v>
      </c>
      <c r="E588" s="35" t="s">
        <v>581</v>
      </c>
      <c r="F588" s="24" t="s">
        <v>1404</v>
      </c>
      <c r="G588" s="22"/>
    </row>
    <row r="589" spans="1:16" ht="95.25" customHeight="1">
      <c r="A589" s="19"/>
      <c r="B589" s="37"/>
      <c r="C589" s="258" t="s">
        <v>3193</v>
      </c>
      <c r="D589" s="421">
        <v>2</v>
      </c>
      <c r="E589" s="35" t="s">
        <v>581</v>
      </c>
      <c r="F589" s="38" t="s">
        <v>3194</v>
      </c>
      <c r="G589" s="22"/>
    </row>
    <row r="590" spans="1:16" ht="98.25" customHeight="1">
      <c r="A590" s="19"/>
      <c r="B590" s="37"/>
      <c r="C590" s="258" t="s">
        <v>3195</v>
      </c>
      <c r="D590" s="421">
        <v>2</v>
      </c>
      <c r="E590" s="35" t="s">
        <v>581</v>
      </c>
      <c r="F590" s="24" t="s">
        <v>2611</v>
      </c>
      <c r="G590" s="22"/>
    </row>
    <row r="591" spans="1:16" ht="60.75" customHeight="1">
      <c r="A591" s="19"/>
      <c r="B591" s="37"/>
      <c r="C591" s="258" t="s">
        <v>1408</v>
      </c>
      <c r="D591" s="421">
        <v>2</v>
      </c>
      <c r="E591" s="35" t="s">
        <v>581</v>
      </c>
      <c r="F591" s="24" t="s">
        <v>3196</v>
      </c>
      <c r="G591" s="22"/>
    </row>
    <row r="592" spans="1:16" ht="81.75" customHeight="1">
      <c r="A592" s="19"/>
      <c r="B592" s="37"/>
      <c r="C592" s="258" t="s">
        <v>3197</v>
      </c>
      <c r="D592" s="421">
        <v>2</v>
      </c>
      <c r="E592" s="35" t="s">
        <v>581</v>
      </c>
      <c r="F592" s="24" t="s">
        <v>3382</v>
      </c>
      <c r="G592" s="22"/>
    </row>
    <row r="593" spans="1:16" ht="31.5" customHeight="1">
      <c r="A593" s="19" t="s">
        <v>1037</v>
      </c>
      <c r="B593" s="37" t="s">
        <v>1409</v>
      </c>
      <c r="C593" s="40" t="s">
        <v>3439</v>
      </c>
      <c r="D593" s="421">
        <v>2</v>
      </c>
      <c r="E593" s="35" t="s">
        <v>122</v>
      </c>
      <c r="F593" s="85"/>
      <c r="G593" s="22"/>
    </row>
    <row r="594" spans="1:16" ht="84.75" customHeight="1">
      <c r="A594" s="19" t="s">
        <v>1039</v>
      </c>
      <c r="B594" s="37" t="s">
        <v>1040</v>
      </c>
      <c r="C594" s="67" t="s">
        <v>1041</v>
      </c>
      <c r="D594" s="421">
        <v>2</v>
      </c>
      <c r="E594" s="35" t="s">
        <v>168</v>
      </c>
      <c r="F594" s="38" t="s">
        <v>3440</v>
      </c>
      <c r="G594" s="22"/>
    </row>
    <row r="595" spans="1:16" ht="40.25" customHeight="1">
      <c r="A595" s="146" t="s">
        <v>1042</v>
      </c>
      <c r="B595" s="703" t="s">
        <v>1411</v>
      </c>
      <c r="C595" s="665"/>
      <c r="D595" s="664"/>
      <c r="E595" s="665"/>
      <c r="F595" s="665"/>
      <c r="G595" s="704"/>
      <c r="H595" s="17">
        <f>SUM(D596:D598)</f>
        <v>6</v>
      </c>
      <c r="I595" s="17">
        <f>COUNT(D596:D598)*2</f>
        <v>6</v>
      </c>
    </row>
    <row r="596" spans="1:16" ht="40.5" customHeight="1">
      <c r="A596" s="19" t="s">
        <v>1044</v>
      </c>
      <c r="B596" s="37" t="s">
        <v>1412</v>
      </c>
      <c r="C596" s="40" t="s">
        <v>1046</v>
      </c>
      <c r="D596" s="423">
        <v>2</v>
      </c>
      <c r="E596" s="35" t="s">
        <v>122</v>
      </c>
      <c r="F596" s="38" t="s">
        <v>2894</v>
      </c>
      <c r="G596" s="65"/>
    </row>
    <row r="597" spans="1:16" ht="47.25" customHeight="1">
      <c r="A597" s="19" t="s">
        <v>1047</v>
      </c>
      <c r="B597" s="37" t="s">
        <v>1413</v>
      </c>
      <c r="C597" s="44" t="s">
        <v>1049</v>
      </c>
      <c r="D597" s="423">
        <v>2</v>
      </c>
      <c r="E597" s="35" t="s">
        <v>122</v>
      </c>
      <c r="F597" s="38" t="s">
        <v>2895</v>
      </c>
      <c r="G597" s="65"/>
    </row>
    <row r="598" spans="1:16" ht="31.5" customHeight="1">
      <c r="A598" s="19" t="s">
        <v>1050</v>
      </c>
      <c r="B598" s="37" t="s">
        <v>1414</v>
      </c>
      <c r="C598" s="38" t="s">
        <v>1415</v>
      </c>
      <c r="D598" s="423">
        <v>2</v>
      </c>
      <c r="E598" s="35" t="s">
        <v>122</v>
      </c>
      <c r="F598" s="38" t="s">
        <v>2717</v>
      </c>
      <c r="G598" s="65"/>
    </row>
    <row r="599" spans="1:16" ht="40.25" customHeight="1">
      <c r="A599" s="146" t="s">
        <v>1053</v>
      </c>
      <c r="B599" s="703" t="s">
        <v>1054</v>
      </c>
      <c r="C599" s="665"/>
      <c r="D599" s="664"/>
      <c r="E599" s="665"/>
      <c r="F599" s="665"/>
      <c r="G599" s="704"/>
      <c r="H599" s="17">
        <f>SUM(D600:D606)</f>
        <v>14</v>
      </c>
      <c r="I599" s="17">
        <f>COUNT(D600:D606)*2</f>
        <v>14</v>
      </c>
    </row>
    <row r="600" spans="1:16" ht="60" customHeight="1">
      <c r="A600" s="19" t="s">
        <v>1055</v>
      </c>
      <c r="B600" s="24" t="s">
        <v>958</v>
      </c>
      <c r="C600" s="44" t="s">
        <v>1057</v>
      </c>
      <c r="D600" s="421">
        <v>2</v>
      </c>
      <c r="E600" s="35" t="s">
        <v>521</v>
      </c>
      <c r="F600" s="24" t="s">
        <v>2716</v>
      </c>
      <c r="G600" s="22"/>
    </row>
    <row r="601" spans="1:16" ht="56" customHeight="1">
      <c r="A601" s="19" t="s">
        <v>1058</v>
      </c>
      <c r="B601" s="37" t="s">
        <v>1059</v>
      </c>
      <c r="C601" s="44" t="s">
        <v>3441</v>
      </c>
      <c r="D601" s="421">
        <v>2</v>
      </c>
      <c r="E601" s="35" t="s">
        <v>521</v>
      </c>
      <c r="F601" s="327" t="s">
        <v>2713</v>
      </c>
      <c r="G601" s="183"/>
    </row>
    <row r="602" spans="1:16" ht="56.25" customHeight="1">
      <c r="A602" s="19"/>
      <c r="B602" s="37"/>
      <c r="C602" s="165" t="s">
        <v>2714</v>
      </c>
      <c r="D602" s="421">
        <v>2</v>
      </c>
      <c r="E602" s="35" t="s">
        <v>521</v>
      </c>
      <c r="F602" s="85" t="s">
        <v>3199</v>
      </c>
      <c r="G602" s="183"/>
    </row>
    <row r="603" spans="1:16" ht="91.5" customHeight="1">
      <c r="A603" s="19"/>
      <c r="B603" s="37"/>
      <c r="C603" s="328" t="s">
        <v>1060</v>
      </c>
      <c r="D603" s="421">
        <v>2</v>
      </c>
      <c r="E603" s="35" t="s">
        <v>521</v>
      </c>
      <c r="F603" s="329" t="s">
        <v>2061</v>
      </c>
      <c r="G603" s="183"/>
    </row>
    <row r="604" spans="1:16" ht="47.25" customHeight="1">
      <c r="A604" s="19" t="s">
        <v>1061</v>
      </c>
      <c r="B604" s="54" t="s">
        <v>1062</v>
      </c>
      <c r="C604" s="26" t="s">
        <v>1063</v>
      </c>
      <c r="D604" s="421">
        <v>2</v>
      </c>
      <c r="E604" s="35" t="s">
        <v>521</v>
      </c>
      <c r="F604" s="24" t="s">
        <v>2715</v>
      </c>
      <c r="G604" s="22"/>
    </row>
    <row r="605" spans="1:16" ht="47.25" customHeight="1">
      <c r="A605" s="19" t="s">
        <v>1064</v>
      </c>
      <c r="B605" s="37" t="s">
        <v>1065</v>
      </c>
      <c r="C605" s="67" t="s">
        <v>1066</v>
      </c>
      <c r="D605" s="421">
        <v>2</v>
      </c>
      <c r="E605" s="35" t="s">
        <v>521</v>
      </c>
      <c r="F605" s="24" t="s">
        <v>2464</v>
      </c>
      <c r="G605" s="22"/>
    </row>
    <row r="606" spans="1:16" ht="64.5" customHeight="1">
      <c r="A606" s="19" t="s">
        <v>1067</v>
      </c>
      <c r="B606" s="37" t="s">
        <v>2896</v>
      </c>
      <c r="C606" s="330" t="s">
        <v>1068</v>
      </c>
      <c r="D606" s="421">
        <v>2</v>
      </c>
      <c r="E606" s="331" t="s">
        <v>521</v>
      </c>
      <c r="F606" s="38" t="s">
        <v>2897</v>
      </c>
      <c r="G606" s="296"/>
    </row>
    <row r="607" spans="1:16" ht="40.25" customHeight="1">
      <c r="A607" s="146" t="s">
        <v>1069</v>
      </c>
      <c r="B607" s="652" t="s">
        <v>1070</v>
      </c>
      <c r="C607" s="672"/>
      <c r="D607" s="672"/>
      <c r="E607" s="672"/>
      <c r="F607" s="672"/>
      <c r="G607" s="674"/>
      <c r="H607" s="17">
        <f>SUM(D608:D614)</f>
        <v>4</v>
      </c>
      <c r="I607" s="17">
        <f>COUNT(D608:D614)*2</f>
        <v>4</v>
      </c>
    </row>
    <row r="608" spans="1:16" ht="135" hidden="1" customHeight="1">
      <c r="A608" s="36" t="s">
        <v>1071</v>
      </c>
      <c r="B608" s="40" t="s">
        <v>1072</v>
      </c>
      <c r="C608" s="40"/>
      <c r="D608" s="115"/>
      <c r="E608" s="34"/>
      <c r="F608" s="83"/>
      <c r="G608" s="34"/>
      <c r="H608" s="124"/>
      <c r="I608" s="124"/>
      <c r="J608" s="124"/>
      <c r="K608" s="124"/>
      <c r="L608" s="124"/>
      <c r="M608" s="124"/>
      <c r="N608" s="124"/>
      <c r="O608" s="1"/>
      <c r="P608" s="1"/>
    </row>
    <row r="609" spans="1:155" ht="60" hidden="1" customHeight="1">
      <c r="A609" s="36" t="s">
        <v>1073</v>
      </c>
      <c r="B609" s="40" t="s">
        <v>1074</v>
      </c>
      <c r="C609" s="40"/>
      <c r="D609" s="115"/>
      <c r="E609" s="34"/>
      <c r="F609" s="83"/>
      <c r="G609" s="22"/>
      <c r="H609" s="124"/>
      <c r="I609" s="124"/>
      <c r="J609" s="124"/>
      <c r="K609" s="124"/>
      <c r="L609" s="124"/>
      <c r="M609" s="124"/>
      <c r="N609" s="124"/>
      <c r="O609" s="1"/>
      <c r="P609" s="1"/>
    </row>
    <row r="610" spans="1:155" ht="90" hidden="1" customHeight="1">
      <c r="A610" s="36" t="s">
        <v>1075</v>
      </c>
      <c r="B610" s="40" t="s">
        <v>1076</v>
      </c>
      <c r="C610" s="40"/>
      <c r="D610" s="115"/>
      <c r="E610" s="34"/>
      <c r="F610" s="83"/>
      <c r="G610" s="22"/>
      <c r="H610" s="124"/>
      <c r="I610" s="124"/>
      <c r="J610" s="124"/>
      <c r="K610" s="124"/>
      <c r="L610" s="124"/>
      <c r="M610" s="124"/>
      <c r="N610" s="124"/>
      <c r="O610" s="1"/>
      <c r="P610" s="1"/>
    </row>
    <row r="611" spans="1:155" ht="105" customHeight="1">
      <c r="A611" s="117" t="s">
        <v>1077</v>
      </c>
      <c r="B611" s="40" t="s">
        <v>1078</v>
      </c>
      <c r="C611" s="40" t="s">
        <v>2711</v>
      </c>
      <c r="D611" s="429">
        <v>2</v>
      </c>
      <c r="E611" s="34" t="s">
        <v>122</v>
      </c>
      <c r="F611" s="83" t="s">
        <v>2712</v>
      </c>
      <c r="G611" s="22"/>
    </row>
    <row r="612" spans="1:155" ht="75" customHeight="1">
      <c r="A612" s="117" t="s">
        <v>1081</v>
      </c>
      <c r="B612" s="40" t="s">
        <v>1082</v>
      </c>
      <c r="C612" s="40" t="s">
        <v>1083</v>
      </c>
      <c r="D612" s="429">
        <v>2</v>
      </c>
      <c r="E612" s="34" t="s">
        <v>122</v>
      </c>
      <c r="F612" s="83" t="s">
        <v>1084</v>
      </c>
      <c r="G612" s="22"/>
    </row>
    <row r="613" spans="1:155" ht="90" hidden="1" customHeight="1">
      <c r="A613" s="36" t="s">
        <v>1085</v>
      </c>
      <c r="B613" s="40" t="s">
        <v>1086</v>
      </c>
      <c r="C613" s="40"/>
      <c r="D613" s="115"/>
      <c r="E613" s="34"/>
      <c r="F613" s="83"/>
      <c r="G613" s="22"/>
      <c r="H613" s="124"/>
      <c r="I613" s="124"/>
      <c r="J613" s="124"/>
      <c r="K613" s="124"/>
      <c r="L613" s="124"/>
      <c r="M613" s="124"/>
      <c r="N613" s="124"/>
      <c r="O613" s="1"/>
      <c r="P613" s="1"/>
    </row>
    <row r="614" spans="1:155" ht="105" hidden="1" customHeight="1">
      <c r="A614" s="36" t="s">
        <v>1087</v>
      </c>
      <c r="B614" s="40" t="s">
        <v>1088</v>
      </c>
      <c r="C614" s="40"/>
      <c r="D614" s="115"/>
      <c r="E614" s="34"/>
      <c r="F614" s="83"/>
      <c r="G614" s="22"/>
      <c r="H614" s="124"/>
      <c r="I614" s="124"/>
      <c r="J614" s="124"/>
      <c r="K614" s="124"/>
      <c r="L614" s="124"/>
      <c r="M614" s="124"/>
      <c r="N614" s="124"/>
      <c r="O614" s="1"/>
      <c r="P614" s="1"/>
    </row>
    <row r="615" spans="1:155" ht="40.25" customHeight="1">
      <c r="A615" s="146" t="s">
        <v>1089</v>
      </c>
      <c r="B615" s="703" t="s">
        <v>1416</v>
      </c>
      <c r="C615" s="665"/>
      <c r="D615" s="664"/>
      <c r="E615" s="665"/>
      <c r="F615" s="665"/>
      <c r="G615" s="704"/>
      <c r="H615" s="17">
        <f>SUM(D616:D618)</f>
        <v>6</v>
      </c>
      <c r="I615" s="17">
        <f>COUNT(D616:D618)*2</f>
        <v>6</v>
      </c>
    </row>
    <row r="616" spans="1:155" ht="31.5" customHeight="1">
      <c r="A616" s="19" t="s">
        <v>1091</v>
      </c>
      <c r="B616" s="37" t="s">
        <v>1417</v>
      </c>
      <c r="C616" s="38" t="s">
        <v>2708</v>
      </c>
      <c r="D616" s="423">
        <v>2</v>
      </c>
      <c r="E616" s="35" t="s">
        <v>121</v>
      </c>
      <c r="F616" s="35" t="s">
        <v>1094</v>
      </c>
      <c r="G616" s="22"/>
    </row>
    <row r="617" spans="1:155" ht="30" customHeight="1">
      <c r="A617" s="167"/>
      <c r="B617" s="106"/>
      <c r="C617" s="38" t="s">
        <v>2709</v>
      </c>
      <c r="D617" s="423">
        <v>2</v>
      </c>
      <c r="E617" s="35" t="s">
        <v>121</v>
      </c>
      <c r="F617" s="35" t="s">
        <v>1096</v>
      </c>
      <c r="G617" s="22"/>
    </row>
    <row r="618" spans="1:155" ht="31.5" customHeight="1">
      <c r="A618" s="19" t="s">
        <v>1097</v>
      </c>
      <c r="B618" s="37" t="s">
        <v>1418</v>
      </c>
      <c r="C618" s="38" t="s">
        <v>3462</v>
      </c>
      <c r="D618" s="423">
        <v>2</v>
      </c>
      <c r="E618" s="75" t="s">
        <v>122</v>
      </c>
      <c r="F618" s="38" t="s">
        <v>2710</v>
      </c>
      <c r="G618" s="22"/>
    </row>
    <row r="619" spans="1:155" ht="31.5" hidden="1" customHeight="1">
      <c r="A619" s="119" t="s">
        <v>1100</v>
      </c>
      <c r="B619" s="695" t="s">
        <v>1101</v>
      </c>
      <c r="C619" s="696"/>
      <c r="D619" s="696"/>
      <c r="E619" s="696"/>
      <c r="F619" s="696"/>
      <c r="G619" s="697"/>
      <c r="H619" s="124"/>
      <c r="I619" s="124"/>
      <c r="J619" s="124"/>
      <c r="K619" s="124"/>
      <c r="L619" s="124"/>
      <c r="M619" s="124"/>
      <c r="N619" s="124"/>
      <c r="O619" s="1"/>
      <c r="P619" s="1"/>
    </row>
    <row r="620" spans="1:155" ht="31.5" hidden="1" customHeight="1">
      <c r="A620" s="119" t="s">
        <v>1102</v>
      </c>
      <c r="B620" s="40" t="s">
        <v>1103</v>
      </c>
      <c r="C620" s="35"/>
      <c r="D620" s="65"/>
      <c r="E620" s="35"/>
      <c r="F620" s="38"/>
      <c r="G620" s="22"/>
      <c r="H620" s="124"/>
      <c r="I620" s="124"/>
      <c r="J620" s="124"/>
      <c r="K620" s="124"/>
      <c r="L620" s="124"/>
      <c r="M620" s="124"/>
      <c r="N620" s="124"/>
      <c r="O620" s="1"/>
      <c r="P620" s="1"/>
    </row>
    <row r="621" spans="1:155" s="124" customFormat="1" ht="31.5" hidden="1" customHeight="1">
      <c r="A621" s="119" t="s">
        <v>1104</v>
      </c>
      <c r="B621" s="40" t="s">
        <v>1105</v>
      </c>
      <c r="C621" s="35"/>
      <c r="D621" s="65"/>
      <c r="E621" s="35"/>
      <c r="F621" s="38"/>
      <c r="G621" s="22"/>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row>
    <row r="622" spans="1:155" s="124" customFormat="1" ht="31.5" hidden="1" customHeight="1">
      <c r="A622" s="119" t="s">
        <v>1106</v>
      </c>
      <c r="B622" s="40" t="s">
        <v>1107</v>
      </c>
      <c r="C622" s="35"/>
      <c r="D622" s="65"/>
      <c r="E622" s="35"/>
      <c r="F622" s="38"/>
      <c r="G622" s="22"/>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row>
    <row r="623" spans="1:155" s="124" customFormat="1" ht="31.5" hidden="1" customHeight="1">
      <c r="A623" s="119" t="s">
        <v>1108</v>
      </c>
      <c r="B623" s="40" t="s">
        <v>1109</v>
      </c>
      <c r="C623" s="35"/>
      <c r="D623" s="65"/>
      <c r="E623" s="35"/>
      <c r="F623" s="38"/>
      <c r="G623" s="22"/>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row>
    <row r="624" spans="1:155" s="124" customFormat="1" ht="31.5" hidden="1" customHeight="1">
      <c r="A624" s="119" t="s">
        <v>1110</v>
      </c>
      <c r="B624" s="40" t="s">
        <v>1111</v>
      </c>
      <c r="C624" s="35"/>
      <c r="D624" s="65"/>
      <c r="E624" s="35"/>
      <c r="F624" s="38"/>
      <c r="G624" s="22"/>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row>
    <row r="625" spans="1:155" s="124" customFormat="1" ht="31.5" hidden="1" customHeight="1">
      <c r="A625" s="119" t="s">
        <v>1112</v>
      </c>
      <c r="B625" s="40" t="s">
        <v>1113</v>
      </c>
      <c r="C625" s="35"/>
      <c r="D625" s="65"/>
      <c r="E625" s="35"/>
      <c r="F625" s="38"/>
      <c r="G625" s="22"/>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row>
    <row r="626" spans="1:155" s="124" customFormat="1" ht="15.75" customHeight="1">
      <c r="A626" s="438" t="s">
        <v>3478</v>
      </c>
      <c r="B626" s="703" t="s">
        <v>1115</v>
      </c>
      <c r="C626" s="665"/>
      <c r="D626" s="664"/>
      <c r="E626" s="665"/>
      <c r="F626" s="665"/>
      <c r="G626" s="704"/>
      <c r="H626" s="17">
        <f>SUM(D627:D636)</f>
        <v>2</v>
      </c>
      <c r="I626" s="17">
        <f>COUNT(D627:D636)*2</f>
        <v>2</v>
      </c>
      <c r="J626" s="17"/>
      <c r="K626" s="17"/>
      <c r="L626" s="17"/>
      <c r="M626" s="17"/>
      <c r="N626" s="17"/>
      <c r="O626" s="17"/>
      <c r="P626" s="17"/>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row>
    <row r="627" spans="1:155" s="124" customFormat="1" ht="15.75" hidden="1" customHeight="1">
      <c r="A627" s="119" t="s">
        <v>1116</v>
      </c>
      <c r="B627" s="40" t="s">
        <v>1117</v>
      </c>
      <c r="C627" s="176"/>
      <c r="D627" s="176"/>
      <c r="E627" s="176"/>
      <c r="F627" s="176"/>
      <c r="G627" s="176"/>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row>
    <row r="628" spans="1:155" s="124" customFormat="1" ht="15.75" hidden="1" customHeight="1">
      <c r="A628" s="119" t="s">
        <v>1118</v>
      </c>
      <c r="B628" s="40" t="s">
        <v>1119</v>
      </c>
      <c r="C628" s="176"/>
      <c r="D628" s="176"/>
      <c r="E628" s="176"/>
      <c r="F628" s="176"/>
      <c r="G628" s="176"/>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row>
    <row r="629" spans="1:155" s="124" customFormat="1" ht="15.75" hidden="1" customHeight="1">
      <c r="A629" s="119" t="s">
        <v>1120</v>
      </c>
      <c r="B629" s="40" t="s">
        <v>1121</v>
      </c>
      <c r="C629" s="176"/>
      <c r="D629" s="176"/>
      <c r="E629" s="176"/>
      <c r="F629" s="176"/>
      <c r="G629" s="176"/>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row>
    <row r="630" spans="1:155" s="124" customFormat="1" ht="15.75" hidden="1" customHeight="1">
      <c r="A630" s="119" t="s">
        <v>1122</v>
      </c>
      <c r="B630" s="40" t="s">
        <v>1123</v>
      </c>
      <c r="C630" s="176"/>
      <c r="D630" s="176"/>
      <c r="E630" s="176"/>
      <c r="F630" s="176"/>
      <c r="G630" s="176"/>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row>
    <row r="631" spans="1:155" s="124" customFormat="1" ht="15.75" hidden="1" customHeight="1">
      <c r="A631" s="119" t="s">
        <v>1124</v>
      </c>
      <c r="B631" s="40" t="s">
        <v>1125</v>
      </c>
      <c r="C631" s="176"/>
      <c r="D631" s="176"/>
      <c r="E631" s="176"/>
      <c r="F631" s="176"/>
      <c r="G631" s="176"/>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row>
    <row r="632" spans="1:155" s="124" customFormat="1" ht="57.75" customHeight="1">
      <c r="A632" s="78" t="s">
        <v>1126</v>
      </c>
      <c r="B632" s="40" t="s">
        <v>1127</v>
      </c>
      <c r="C632" s="40" t="s">
        <v>2706</v>
      </c>
      <c r="D632" s="430">
        <v>2</v>
      </c>
      <c r="E632" s="75" t="s">
        <v>122</v>
      </c>
      <c r="F632" s="40" t="s">
        <v>2707</v>
      </c>
      <c r="G632" s="494"/>
      <c r="H632" s="17"/>
      <c r="I632" s="17"/>
      <c r="J632" s="17"/>
      <c r="K632" s="17"/>
      <c r="L632" s="17"/>
      <c r="M632" s="17"/>
      <c r="N632" s="17"/>
      <c r="O632" s="17"/>
      <c r="P632" s="17"/>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row>
    <row r="633" spans="1:155" s="124" customFormat="1" ht="15.75" hidden="1" customHeight="1">
      <c r="A633" s="36" t="s">
        <v>1129</v>
      </c>
      <c r="B633" s="40" t="s">
        <v>1130</v>
      </c>
      <c r="C633" s="176"/>
      <c r="D633" s="177"/>
      <c r="E633" s="178"/>
      <c r="F633" s="176"/>
      <c r="G633" s="176"/>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row>
    <row r="634" spans="1:155" s="124" customFormat="1" ht="15.75" hidden="1" customHeight="1">
      <c r="A634" s="36" t="s">
        <v>1131</v>
      </c>
      <c r="B634" s="40" t="s">
        <v>2899</v>
      </c>
      <c r="C634" s="176"/>
      <c r="D634" s="176"/>
      <c r="E634" s="176"/>
      <c r="F634" s="176"/>
      <c r="G634" s="176"/>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row>
    <row r="635" spans="1:155" s="124" customFormat="1" ht="15.75" hidden="1" customHeight="1">
      <c r="A635" s="36" t="s">
        <v>1132</v>
      </c>
      <c r="B635" s="40" t="s">
        <v>2900</v>
      </c>
      <c r="C635" s="176"/>
      <c r="D635" s="176"/>
      <c r="E635" s="176"/>
      <c r="F635" s="176"/>
      <c r="G635" s="176"/>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row>
    <row r="636" spans="1:155" s="124" customFormat="1" ht="75" hidden="1" customHeight="1">
      <c r="A636" s="36" t="s">
        <v>1133</v>
      </c>
      <c r="B636" s="40" t="s">
        <v>1134</v>
      </c>
      <c r="C636" s="34"/>
      <c r="D636" s="34"/>
      <c r="E636" s="34"/>
      <c r="F636" s="34"/>
      <c r="G636" s="65"/>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row>
    <row r="637" spans="1:155" ht="35.25" customHeight="1">
      <c r="A637" s="167"/>
      <c r="B637" s="661" t="s">
        <v>1135</v>
      </c>
      <c r="C637" s="661"/>
      <c r="D637" s="662"/>
      <c r="E637" s="661"/>
      <c r="F637" s="661"/>
      <c r="G637" s="661"/>
      <c r="H637" s="17">
        <f>H638+H643+H649+H659</f>
        <v>34</v>
      </c>
      <c r="I637" s="17">
        <f>I638+I643+I649+I659</f>
        <v>34</v>
      </c>
    </row>
    <row r="638" spans="1:155" ht="40.25" customHeight="1">
      <c r="A638" s="141" t="s">
        <v>1136</v>
      </c>
      <c r="B638" s="703" t="s">
        <v>1137</v>
      </c>
      <c r="C638" s="665"/>
      <c r="D638" s="664"/>
      <c r="E638" s="665"/>
      <c r="F638" s="665"/>
      <c r="G638" s="704"/>
      <c r="H638" s="17">
        <f>SUM(D639:D642)</f>
        <v>6</v>
      </c>
      <c r="I638" s="17">
        <f>COUNT(D639:D642)*2</f>
        <v>6</v>
      </c>
    </row>
    <row r="639" spans="1:155" ht="30" customHeight="1">
      <c r="A639" s="19" t="s">
        <v>1138</v>
      </c>
      <c r="B639" s="115" t="s">
        <v>1139</v>
      </c>
      <c r="C639" s="40" t="s">
        <v>1691</v>
      </c>
      <c r="D639" s="421">
        <v>2</v>
      </c>
      <c r="E639" s="23" t="s">
        <v>581</v>
      </c>
      <c r="F639" s="301"/>
      <c r="G639" s="171"/>
    </row>
    <row r="640" spans="1:155" ht="30" customHeight="1">
      <c r="A640" s="19"/>
      <c r="B640" s="115"/>
      <c r="C640" s="24" t="s">
        <v>1692</v>
      </c>
      <c r="D640" s="421">
        <v>2</v>
      </c>
      <c r="E640" s="23" t="s">
        <v>581</v>
      </c>
      <c r="F640" s="312"/>
      <c r="G640" s="171"/>
    </row>
    <row r="641" spans="1:16" ht="15" customHeight="1">
      <c r="A641" s="19"/>
      <c r="B641" s="115"/>
      <c r="C641" s="40" t="s">
        <v>1693</v>
      </c>
      <c r="D641" s="421">
        <v>2</v>
      </c>
      <c r="E641" s="23" t="s">
        <v>581</v>
      </c>
      <c r="F641" s="301"/>
      <c r="G641" s="171"/>
    </row>
    <row r="642" spans="1:16" ht="45" hidden="1" customHeight="1">
      <c r="A642" s="36" t="s">
        <v>1141</v>
      </c>
      <c r="B642" s="115" t="s">
        <v>1420</v>
      </c>
      <c r="C642" s="301"/>
      <c r="D642" s="301"/>
      <c r="E642" s="23"/>
      <c r="F642" s="301"/>
      <c r="G642" s="301"/>
      <c r="H642" s="124"/>
      <c r="I642" s="124"/>
      <c r="J642" s="124"/>
      <c r="K642" s="124"/>
      <c r="L642" s="124"/>
      <c r="M642" s="124"/>
      <c r="N642" s="124"/>
      <c r="O642" s="1"/>
      <c r="P642" s="1"/>
    </row>
    <row r="643" spans="1:16" ht="40.25" customHeight="1">
      <c r="A643" s="141" t="s">
        <v>1142</v>
      </c>
      <c r="B643" s="703" t="s">
        <v>1143</v>
      </c>
      <c r="C643" s="665"/>
      <c r="D643" s="664"/>
      <c r="E643" s="665"/>
      <c r="F643" s="665"/>
      <c r="G643" s="704"/>
      <c r="H643" s="17">
        <f>SUM(D644:D648)</f>
        <v>8</v>
      </c>
      <c r="I643" s="17">
        <f>COUNT(D644:D648)*2</f>
        <v>8</v>
      </c>
    </row>
    <row r="644" spans="1:16" ht="30" customHeight="1">
      <c r="A644" s="19" t="s">
        <v>1144</v>
      </c>
      <c r="B644" s="115" t="s">
        <v>1145</v>
      </c>
      <c r="C644" s="24" t="s">
        <v>1421</v>
      </c>
      <c r="D644" s="421">
        <v>2</v>
      </c>
      <c r="E644" s="23" t="s">
        <v>581</v>
      </c>
      <c r="F644" s="301"/>
      <c r="G644" s="171"/>
    </row>
    <row r="645" spans="1:16" ht="30" customHeight="1">
      <c r="A645" s="19"/>
      <c r="B645" s="115"/>
      <c r="C645" s="24" t="s">
        <v>1696</v>
      </c>
      <c r="D645" s="421">
        <v>2</v>
      </c>
      <c r="E645" s="23" t="s">
        <v>581</v>
      </c>
      <c r="F645" s="312"/>
      <c r="G645" s="171"/>
    </row>
    <row r="646" spans="1:16" ht="30" customHeight="1">
      <c r="A646" s="19"/>
      <c r="B646" s="115"/>
      <c r="C646" s="40" t="s">
        <v>1699</v>
      </c>
      <c r="D646" s="421">
        <v>2</v>
      </c>
      <c r="E646" s="23" t="s">
        <v>581</v>
      </c>
      <c r="F646" s="312"/>
      <c r="G646" s="171"/>
    </row>
    <row r="647" spans="1:16" ht="49.5" customHeight="1">
      <c r="A647" s="19"/>
      <c r="B647" s="115"/>
      <c r="C647" s="40" t="s">
        <v>2612</v>
      </c>
      <c r="D647" s="421">
        <v>2</v>
      </c>
      <c r="E647" s="23" t="s">
        <v>581</v>
      </c>
      <c r="F647" s="323"/>
      <c r="G647" s="171"/>
    </row>
    <row r="648" spans="1:16" ht="45" hidden="1" customHeight="1">
      <c r="A648" s="36" t="s">
        <v>1147</v>
      </c>
      <c r="B648" s="115" t="s">
        <v>1422</v>
      </c>
      <c r="C648" s="301"/>
      <c r="D648" s="301"/>
      <c r="E648" s="23"/>
      <c r="F648" s="301"/>
      <c r="G648" s="301"/>
      <c r="H648" s="124"/>
      <c r="I648" s="124"/>
      <c r="J648" s="124"/>
      <c r="K648" s="124"/>
      <c r="L648" s="124"/>
      <c r="M648" s="124"/>
      <c r="N648" s="124"/>
      <c r="O648" s="1"/>
      <c r="P648" s="1"/>
    </row>
    <row r="649" spans="1:16" ht="40.25" customHeight="1">
      <c r="A649" s="141" t="s">
        <v>1148</v>
      </c>
      <c r="B649" s="703" t="s">
        <v>1149</v>
      </c>
      <c r="C649" s="665"/>
      <c r="D649" s="664"/>
      <c r="E649" s="665"/>
      <c r="F649" s="665"/>
      <c r="G649" s="704"/>
      <c r="H649" s="17">
        <f>SUM(D650:D658)</f>
        <v>16</v>
      </c>
      <c r="I649" s="17">
        <f>COUNT(D650:D658)*2</f>
        <v>16</v>
      </c>
    </row>
    <row r="650" spans="1:16" ht="30" customHeight="1">
      <c r="A650" s="19" t="s">
        <v>1150</v>
      </c>
      <c r="B650" s="24" t="s">
        <v>1151</v>
      </c>
      <c r="C650" s="24" t="s">
        <v>1423</v>
      </c>
      <c r="D650" s="421">
        <v>2</v>
      </c>
      <c r="E650" s="23" t="s">
        <v>581</v>
      </c>
      <c r="F650" s="301"/>
      <c r="G650" s="171"/>
    </row>
    <row r="651" spans="1:16" ht="15" customHeight="1">
      <c r="A651" s="19"/>
      <c r="B651" s="115"/>
      <c r="C651" s="24" t="s">
        <v>3200</v>
      </c>
      <c r="D651" s="421">
        <v>2</v>
      </c>
      <c r="E651" s="23" t="s">
        <v>581</v>
      </c>
      <c r="F651" s="323"/>
      <c r="G651" s="171"/>
    </row>
    <row r="652" spans="1:16" ht="30" customHeight="1">
      <c r="A652" s="19"/>
      <c r="B652" s="115"/>
      <c r="C652" s="24" t="s">
        <v>1424</v>
      </c>
      <c r="D652" s="421">
        <v>2</v>
      </c>
      <c r="E652" s="23" t="s">
        <v>581</v>
      </c>
      <c r="F652" s="301"/>
      <c r="G652" s="171"/>
    </row>
    <row r="653" spans="1:16" ht="30" customHeight="1">
      <c r="A653" s="19"/>
      <c r="B653" s="115"/>
      <c r="C653" s="24" t="s">
        <v>1425</v>
      </c>
      <c r="D653" s="421">
        <v>2</v>
      </c>
      <c r="E653" s="23" t="s">
        <v>581</v>
      </c>
      <c r="F653" s="301"/>
      <c r="G653" s="171"/>
    </row>
    <row r="654" spans="1:16" ht="30" customHeight="1">
      <c r="A654" s="19"/>
      <c r="B654" s="115"/>
      <c r="C654" s="85" t="s">
        <v>2465</v>
      </c>
      <c r="D654" s="421">
        <v>2</v>
      </c>
      <c r="E654" s="23" t="s">
        <v>581</v>
      </c>
      <c r="F654" s="301"/>
      <c r="G654" s="171"/>
    </row>
    <row r="655" spans="1:16" ht="30" customHeight="1">
      <c r="A655" s="19"/>
      <c r="B655" s="115"/>
      <c r="C655" s="85" t="s">
        <v>3201</v>
      </c>
      <c r="D655" s="421">
        <v>2</v>
      </c>
      <c r="E655" s="23" t="s">
        <v>581</v>
      </c>
      <c r="F655" s="301"/>
      <c r="G655" s="171"/>
    </row>
    <row r="656" spans="1:16" ht="30" customHeight="1">
      <c r="A656" s="19"/>
      <c r="B656" s="115"/>
      <c r="C656" s="85" t="s">
        <v>2466</v>
      </c>
      <c r="D656" s="421">
        <v>2</v>
      </c>
      <c r="E656" s="23" t="s">
        <v>581</v>
      </c>
      <c r="F656" s="301"/>
      <c r="G656" s="171"/>
    </row>
    <row r="657" spans="1:16" ht="30" customHeight="1">
      <c r="A657" s="19"/>
      <c r="B657" s="115"/>
      <c r="C657" s="85" t="s">
        <v>3202</v>
      </c>
      <c r="D657" s="421">
        <v>2</v>
      </c>
      <c r="E657" s="23" t="s">
        <v>581</v>
      </c>
      <c r="F657" s="301"/>
      <c r="G657" s="171"/>
    </row>
    <row r="658" spans="1:16" ht="45" hidden="1" customHeight="1">
      <c r="A658" s="36" t="s">
        <v>1153</v>
      </c>
      <c r="B658" s="115" t="s">
        <v>1426</v>
      </c>
      <c r="C658" s="301"/>
      <c r="D658" s="301"/>
      <c r="E658" s="23"/>
      <c r="F658" s="301"/>
      <c r="G658" s="301"/>
      <c r="H658" s="124"/>
      <c r="I658" s="124"/>
      <c r="J658" s="124"/>
      <c r="K658" s="124"/>
      <c r="L658" s="124"/>
      <c r="M658" s="124"/>
      <c r="N658" s="124"/>
      <c r="O658" s="1"/>
      <c r="P658" s="1"/>
    </row>
    <row r="659" spans="1:16" ht="40.25" customHeight="1">
      <c r="A659" s="141" t="s">
        <v>1154</v>
      </c>
      <c r="B659" s="703" t="s">
        <v>1155</v>
      </c>
      <c r="C659" s="665"/>
      <c r="D659" s="664"/>
      <c r="E659" s="665"/>
      <c r="F659" s="665"/>
      <c r="G659" s="704"/>
      <c r="H659" s="17">
        <f>SUM(D660:D662)</f>
        <v>4</v>
      </c>
      <c r="I659" s="17">
        <f>COUNT(D660:D662)*2</f>
        <v>4</v>
      </c>
    </row>
    <row r="660" spans="1:16" ht="32">
      <c r="A660" s="19" t="s">
        <v>1156</v>
      </c>
      <c r="B660" s="115" t="s">
        <v>1157</v>
      </c>
      <c r="C660" s="24" t="s">
        <v>1427</v>
      </c>
      <c r="D660" s="421">
        <v>2</v>
      </c>
      <c r="E660" s="23" t="s">
        <v>581</v>
      </c>
      <c r="F660" s="301"/>
      <c r="G660" s="171"/>
    </row>
    <row r="661" spans="1:16">
      <c r="A661" s="19"/>
      <c r="B661" s="115"/>
      <c r="C661" s="24" t="s">
        <v>2689</v>
      </c>
      <c r="D661" s="421">
        <v>2</v>
      </c>
      <c r="E661" s="23" t="s">
        <v>581</v>
      </c>
      <c r="F661" s="40" t="s">
        <v>2705</v>
      </c>
      <c r="G661" s="171"/>
    </row>
    <row r="662" spans="1:16" ht="45" hidden="1" customHeight="1">
      <c r="A662" s="36" t="s">
        <v>1161</v>
      </c>
      <c r="B662" s="115" t="s">
        <v>1428</v>
      </c>
      <c r="C662" s="301"/>
      <c r="D662" s="301"/>
      <c r="E662" s="23"/>
      <c r="F662" s="301"/>
      <c r="G662" s="301"/>
      <c r="H662" s="124"/>
      <c r="I662" s="124"/>
      <c r="J662" s="124"/>
      <c r="K662" s="124"/>
      <c r="L662" s="124"/>
      <c r="M662" s="124"/>
      <c r="N662" s="124"/>
      <c r="O662" s="1"/>
      <c r="P662" s="1"/>
    </row>
    <row r="663" spans="1:16" s="17" customFormat="1" ht="24.5" customHeight="1">
      <c r="A663" s="179"/>
      <c r="D663" s="433"/>
    </row>
    <row r="664" spans="1:16" s="17" customFormat="1">
      <c r="A664" s="179"/>
      <c r="B664" s="17" t="s">
        <v>35</v>
      </c>
      <c r="C664" s="17" t="s">
        <v>1162</v>
      </c>
      <c r="D664" s="433" t="s">
        <v>1429</v>
      </c>
      <c r="E664" s="17">
        <f>H2</f>
        <v>3</v>
      </c>
    </row>
    <row r="665" spans="1:16" s="17" customFormat="1">
      <c r="A665" s="179" t="s">
        <v>8</v>
      </c>
      <c r="B665" s="17">
        <f>IF(E664=0,0,H50)</f>
        <v>50</v>
      </c>
      <c r="C665" s="17">
        <f>IF(E664=0,0,I50)</f>
        <v>50</v>
      </c>
      <c r="D665" s="499">
        <f>IF(D673=0,0,B665/C665)</f>
        <v>1</v>
      </c>
    </row>
    <row r="666" spans="1:16" s="17" customFormat="1">
      <c r="A666" s="179" t="s">
        <v>10</v>
      </c>
      <c r="B666" s="17">
        <f>IF(E664=0,0,H113)</f>
        <v>70</v>
      </c>
      <c r="C666" s="17">
        <f>IF(E664=0,0,I113)</f>
        <v>70</v>
      </c>
      <c r="D666" s="499">
        <f>IF(D673=0,0,B666/C666)</f>
        <v>1</v>
      </c>
    </row>
    <row r="667" spans="1:16" s="17" customFormat="1">
      <c r="A667" s="179" t="s">
        <v>12</v>
      </c>
      <c r="B667" s="17">
        <f>IF(E664=0,0,H174)</f>
        <v>104</v>
      </c>
      <c r="C667" s="17">
        <f>IF(E664=0,0,I174)</f>
        <v>104</v>
      </c>
      <c r="D667" s="499">
        <f>IF(D673=0,0,B667/C667)</f>
        <v>1</v>
      </c>
    </row>
    <row r="668" spans="1:16" s="17" customFormat="1">
      <c r="A668" s="179" t="s">
        <v>14</v>
      </c>
      <c r="B668" s="17">
        <f>IF(E664=0,0,H242)</f>
        <v>110</v>
      </c>
      <c r="C668" s="17">
        <f>IF(E664=0,0,I242)</f>
        <v>110</v>
      </c>
      <c r="D668" s="499">
        <f>IF(D673=0,0,B668/C668)</f>
        <v>1</v>
      </c>
    </row>
    <row r="669" spans="1:16" s="17" customFormat="1">
      <c r="A669" s="179" t="s">
        <v>16</v>
      </c>
      <c r="B669" s="17">
        <f>IF(E664=0,0,H320)</f>
        <v>202</v>
      </c>
      <c r="C669" s="17">
        <f>IF(E664=0,0,I320)</f>
        <v>202</v>
      </c>
      <c r="D669" s="499">
        <f>IF(D673=0,0,B669/C669)</f>
        <v>1</v>
      </c>
    </row>
    <row r="670" spans="1:16" s="17" customFormat="1">
      <c r="A670" s="179" t="s">
        <v>18</v>
      </c>
      <c r="B670" s="17">
        <f>IF(E664=0,0,H516)</f>
        <v>86</v>
      </c>
      <c r="C670" s="17">
        <f>IF(E664=0,0,I516)</f>
        <v>86</v>
      </c>
      <c r="D670" s="499">
        <f>IF(D673=0,0,B670/C670)</f>
        <v>1</v>
      </c>
    </row>
    <row r="671" spans="1:16" s="17" customFormat="1">
      <c r="A671" s="179" t="s">
        <v>20</v>
      </c>
      <c r="B671" s="17">
        <f>IF(E664=0,0,H568)</f>
        <v>74</v>
      </c>
      <c r="C671" s="17">
        <f>IF(E664=0,0,I568)</f>
        <v>74</v>
      </c>
      <c r="D671" s="499">
        <f>IF(D673=0,0,B671/C671)</f>
        <v>1</v>
      </c>
    </row>
    <row r="672" spans="1:16" s="17" customFormat="1">
      <c r="A672" s="179" t="s">
        <v>22</v>
      </c>
      <c r="B672" s="17">
        <f>IF(E664=0,0,H637)</f>
        <v>34</v>
      </c>
      <c r="C672" s="17">
        <f>IF(E664=0,0,I637)</f>
        <v>34</v>
      </c>
      <c r="D672" s="499">
        <f>IF(D673=0,0,B672/C672)</f>
        <v>1</v>
      </c>
    </row>
    <row r="673" spans="1:16" s="17" customFormat="1">
      <c r="A673" s="179" t="s">
        <v>1164</v>
      </c>
      <c r="B673" s="17">
        <f>IF(H2=0,0,SUM(B665:B672))</f>
        <v>730</v>
      </c>
      <c r="C673" s="17">
        <f>IF(H2=0,0,SUM(C665:C672))</f>
        <v>730</v>
      </c>
      <c r="D673" s="499">
        <f>IF(H2=0,0,B673/C673)</f>
        <v>1</v>
      </c>
    </row>
    <row r="674" spans="1:16" s="17" customFormat="1">
      <c r="A674" s="179"/>
      <c r="D674" s="433"/>
    </row>
    <row r="675" spans="1:16" s="17" customFormat="1">
      <c r="A675" s="179">
        <v>0</v>
      </c>
      <c r="D675" s="433"/>
    </row>
    <row r="676" spans="1:16" s="17" customFormat="1">
      <c r="A676" s="179">
        <v>1</v>
      </c>
      <c r="D676" s="433"/>
    </row>
    <row r="677" spans="1:16" s="17" customFormat="1">
      <c r="A677" s="179">
        <v>2</v>
      </c>
      <c r="D677" s="433"/>
    </row>
    <row r="678" spans="1:16" s="17" customFormat="1">
      <c r="A678" s="179"/>
      <c r="D678" s="433"/>
    </row>
    <row r="679" spans="1:16" s="124" customFormat="1">
      <c r="A679" s="180"/>
      <c r="D679" s="434"/>
      <c r="H679" s="17"/>
      <c r="I679" s="17"/>
      <c r="J679" s="17"/>
      <c r="K679" s="17"/>
      <c r="L679" s="17"/>
    </row>
    <row r="680" spans="1:16" s="17" customFormat="1">
      <c r="A680" s="179"/>
      <c r="D680" s="433"/>
    </row>
    <row r="681" spans="1:16" s="124" customFormat="1">
      <c r="A681" s="180"/>
      <c r="D681" s="434"/>
      <c r="H681" s="17"/>
      <c r="I681" s="17"/>
      <c r="J681" s="17"/>
      <c r="K681" s="17"/>
      <c r="L681" s="17"/>
      <c r="M681" s="17"/>
      <c r="N681" s="17"/>
      <c r="O681" s="17"/>
      <c r="P681" s="17"/>
    </row>
    <row r="682" spans="1:16" s="124" customFormat="1">
      <c r="A682" s="180"/>
      <c r="D682" s="434"/>
      <c r="H682" s="17"/>
      <c r="I682" s="17"/>
      <c r="J682" s="17"/>
      <c r="K682" s="17"/>
      <c r="L682" s="17"/>
      <c r="M682" s="17"/>
      <c r="N682" s="17"/>
      <c r="O682" s="17"/>
      <c r="P682" s="17"/>
    </row>
    <row r="683" spans="1:16" s="124" customFormat="1">
      <c r="A683" s="180"/>
      <c r="D683" s="434"/>
      <c r="H683" s="17"/>
      <c r="I683" s="17"/>
      <c r="J683" s="17"/>
      <c r="K683" s="17"/>
      <c r="L683" s="17"/>
      <c r="M683" s="17"/>
      <c r="N683" s="17"/>
      <c r="O683" s="17"/>
      <c r="P683" s="17"/>
    </row>
    <row r="684" spans="1:16" s="124" customFormat="1">
      <c r="A684" s="180"/>
      <c r="D684" s="434"/>
      <c r="H684" s="17"/>
      <c r="I684" s="17"/>
      <c r="J684" s="17"/>
      <c r="K684" s="17"/>
      <c r="L684" s="17"/>
      <c r="M684" s="17"/>
      <c r="N684" s="17"/>
      <c r="O684" s="17"/>
      <c r="P684" s="17"/>
    </row>
  </sheetData>
  <sheetProtection algorithmName="SHA-512" hashValue="iFx+EojZ86X3+hIvfjGyiIU7X3kDMWbukAocjoRfgirEbUQRExDoaP5y3sKdMdOc4NhDG32lpkoibMiTHO+h+A==" saltValue="7pNB6pm6HMQZS9GBOEdEfA==" spinCount="100000" sheet="1" objects="1" scenarios="1"/>
  <protectedRanges>
    <protectedRange sqref="D361" name="Range1_1_3"/>
    <protectedRange sqref="G3:G12" name="Range2_1"/>
    <protectedRange sqref="D3:D12" name="Range1_1_7"/>
  </protectedRanges>
  <autoFilter ref="A49:G662" xr:uid="{00000000-0009-0000-0000-000003000000}">
    <filterColumn colId="0">
      <colorFilter dxfId="1"/>
    </filterColumn>
  </autoFilter>
  <mergeCells count="119">
    <mergeCell ref="B626:G626"/>
    <mergeCell ref="B637:G637"/>
    <mergeCell ref="B638:G638"/>
    <mergeCell ref="B643:G643"/>
    <mergeCell ref="B649:G649"/>
    <mergeCell ref="B659:G659"/>
    <mergeCell ref="B580:G580"/>
    <mergeCell ref="B595:G595"/>
    <mergeCell ref="B599:G599"/>
    <mergeCell ref="B607:G607"/>
    <mergeCell ref="B615:G615"/>
    <mergeCell ref="B619:G619"/>
    <mergeCell ref="B533:G533"/>
    <mergeCell ref="B537:G537"/>
    <mergeCell ref="B555:G555"/>
    <mergeCell ref="B569:G569"/>
    <mergeCell ref="B572:G572"/>
    <mergeCell ref="B576:G576"/>
    <mergeCell ref="B437:G437"/>
    <mergeCell ref="B449:G449"/>
    <mergeCell ref="B456:G456"/>
    <mergeCell ref="B516:G516"/>
    <mergeCell ref="B517:G517"/>
    <mergeCell ref="B524:G524"/>
    <mergeCell ref="B486:G486"/>
    <mergeCell ref="B546:G546"/>
    <mergeCell ref="B498:G498"/>
    <mergeCell ref="B568:G568"/>
    <mergeCell ref="B370:G370"/>
    <mergeCell ref="B379:G379"/>
    <mergeCell ref="B392:G392"/>
    <mergeCell ref="B398:G398"/>
    <mergeCell ref="B402:G402"/>
    <mergeCell ref="B425:G425"/>
    <mergeCell ref="B327:G327"/>
    <mergeCell ref="B332:G332"/>
    <mergeCell ref="B342:G342"/>
    <mergeCell ref="B350:G350"/>
    <mergeCell ref="B353:G353"/>
    <mergeCell ref="B358:G358"/>
    <mergeCell ref="B388:G388"/>
    <mergeCell ref="B416:G416"/>
    <mergeCell ref="B420:G420"/>
    <mergeCell ref="B282:G282"/>
    <mergeCell ref="B286:G286"/>
    <mergeCell ref="B293:G293"/>
    <mergeCell ref="B313:G313"/>
    <mergeCell ref="B320:G320"/>
    <mergeCell ref="B321:G321"/>
    <mergeCell ref="B228:G228"/>
    <mergeCell ref="B242:G242"/>
    <mergeCell ref="B243:G243"/>
    <mergeCell ref="B248:G248"/>
    <mergeCell ref="B263:G263"/>
    <mergeCell ref="B272:G272"/>
    <mergeCell ref="B298:G298"/>
    <mergeCell ref="B301:G301"/>
    <mergeCell ref="B304:G304"/>
    <mergeCell ref="B317:G317"/>
    <mergeCell ref="B175:G175"/>
    <mergeCell ref="B196:G196"/>
    <mergeCell ref="B201:G201"/>
    <mergeCell ref="B205:G205"/>
    <mergeCell ref="B211:G211"/>
    <mergeCell ref="B218:G218"/>
    <mergeCell ref="B127:G127"/>
    <mergeCell ref="B137:G137"/>
    <mergeCell ref="B146:G146"/>
    <mergeCell ref="B152:G152"/>
    <mergeCell ref="B162:G162"/>
    <mergeCell ref="B174:G174"/>
    <mergeCell ref="B83:G83"/>
    <mergeCell ref="B88:G88"/>
    <mergeCell ref="B101:G101"/>
    <mergeCell ref="B110:G110"/>
    <mergeCell ref="B113:G113"/>
    <mergeCell ref="B114:G114"/>
    <mergeCell ref="B46:I46"/>
    <mergeCell ref="B47:I47"/>
    <mergeCell ref="A48:G48"/>
    <mergeCell ref="B50:G50"/>
    <mergeCell ref="B51:G51"/>
    <mergeCell ref="B72:G72"/>
    <mergeCell ref="B40:I40"/>
    <mergeCell ref="B41:I41"/>
    <mergeCell ref="B42:I42"/>
    <mergeCell ref="B43:I43"/>
    <mergeCell ref="B44:I44"/>
    <mergeCell ref="B45:I45"/>
    <mergeCell ref="B34:I34"/>
    <mergeCell ref="B35:I35"/>
    <mergeCell ref="B36:I36"/>
    <mergeCell ref="B37:I37"/>
    <mergeCell ref="B38:I38"/>
    <mergeCell ref="B39:I39"/>
    <mergeCell ref="A3:B12"/>
    <mergeCell ref="C3:E12"/>
    <mergeCell ref="F3:G12"/>
    <mergeCell ref="B430:G430"/>
    <mergeCell ref="B493:G493"/>
    <mergeCell ref="A1:I1"/>
    <mergeCell ref="A2:G2"/>
    <mergeCell ref="H2:I2"/>
    <mergeCell ref="A13:I13"/>
    <mergeCell ref="G14:I14"/>
    <mergeCell ref="A15:B15"/>
    <mergeCell ref="G15:I15"/>
    <mergeCell ref="B28:I28"/>
    <mergeCell ref="B29:I29"/>
    <mergeCell ref="B30:I30"/>
    <mergeCell ref="B31:I31"/>
    <mergeCell ref="B32:I32"/>
    <mergeCell ref="B33:I33"/>
    <mergeCell ref="A16:B16"/>
    <mergeCell ref="G16:I16"/>
    <mergeCell ref="A17:I17"/>
    <mergeCell ref="A18:C18"/>
    <mergeCell ref="D18:I18"/>
    <mergeCell ref="D19:I26"/>
  </mergeCells>
  <dataValidations count="5">
    <dataValidation type="list" allowBlank="1" showInputMessage="1" showErrorMessage="1" sqref="D674:D1048576 D84:D87 D487:D492 D426:D429 D650:D658 D644:D648 D639:D642 D632 D616:D618 D611:D612 D600:D606 D596:D598 D581:D594 D577:D579 D573:D575 D570:D571 D556:D567 D547:D554 D538:D545 D534:D536 D525:D532 D518:D523 D499:D515 D457:D485 D421:D424 D403:D415 D399:D401 D393:D397 D380:D387 D371:D378 D359:D369 D354:D357 D351:D352 D343:D349 D333:D341 D328:D331 D322:D326 D318:D319 D314:D316 D305:D312 D294:D297 D287:D292 D283:D285 D273:D281 D264:D271 D249:D262 D244:D247 D229:D240 D219:D227 D212:D217 D206:D210 D202:D204 D197:D200 D176:D195 D153:D161 D147:D151 D138:D145 D128:D136 D115:D126 D111:D112 D102:D109 D89:D100 D494:D497 D73:D82 D52:D71 D660:D664 D302:D303 D450:D455 D49 D443:D447 D389:D391 D299:D300 D431:D436 D418:D419" xr:uid="{00000000-0002-0000-0300-000000000000}">
      <formula1>$A$675:$A$677</formula1>
    </dataValidation>
    <dataValidation type="list" allowBlank="1" showInputMessage="1" showErrorMessage="1" sqref="D613:D614 D608:D610" xr:uid="{00000000-0002-0000-0300-000001000000}">
      <formula1>$A$728:$A$730</formula1>
    </dataValidation>
    <dataValidation type="list" allowBlank="1" showInputMessage="1" showErrorMessage="1" sqref="D620:D625" xr:uid="{00000000-0002-0000-0300-000002000000}">
      <formula1>$A$761:$A$763</formula1>
    </dataValidation>
    <dataValidation type="list" allowBlank="1" showInputMessage="1" showErrorMessage="1" sqref="D241" xr:uid="{00000000-0002-0000-0300-000003000000}">
      <formula1>$A$825:$A$827</formula1>
    </dataValidation>
    <dataValidation type="list" allowBlank="1" showInputMessage="1" showErrorMessage="1" sqref="D449" xr:uid="{00000000-0002-0000-0300-000004000000}">
      <formula1>$A$703:$A$705</formula1>
    </dataValidation>
  </dataValidations>
  <pageMargins left="0.70866141732283472" right="0.70866141732283472" top="0.74803149606299213" bottom="0.74803149606299213" header="0.31496062992125984" footer="0.31496062992125984"/>
  <pageSetup paperSize="9" scale="50" orientation="portrait" r:id="rId1"/>
  <headerFooter>
    <oddHeader>&amp;LChecklist No. 5 &amp;CPaediatrics Ward&amp;RVersion- NHSRC/3.0</oddHeader>
    <oddFooter>&amp;CPage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C000"/>
  </sheetPr>
  <dimension ref="A1:S699"/>
  <sheetViews>
    <sheetView topLeftCell="A646" zoomScale="70" zoomScaleNormal="70" zoomScalePageLayoutView="70" workbookViewId="0">
      <selection activeCell="D673" sqref="D673"/>
    </sheetView>
  </sheetViews>
  <sheetFormatPr baseColWidth="10" defaultColWidth="9.1640625" defaultRowHeight="19"/>
  <cols>
    <col min="1" max="1" width="16.6640625" style="231" customWidth="1"/>
    <col min="2" max="2" width="29.5" style="232" customWidth="1"/>
    <col min="3" max="3" width="28.5" style="26" customWidth="1"/>
    <col min="4" max="4" width="13" style="435" customWidth="1"/>
    <col min="5" max="5" width="12.83203125" style="53" customWidth="1"/>
    <col min="6" max="6" width="52.33203125" style="416" customWidth="1"/>
    <col min="7" max="7" width="23" style="1" customWidth="1"/>
    <col min="8" max="11" width="9.33203125" style="391" customWidth="1"/>
    <col min="12" max="12" width="28.5" style="391" customWidth="1"/>
    <col min="13" max="13" width="17.33203125" style="17" customWidth="1"/>
    <col min="14" max="14" width="9.1640625" style="124"/>
    <col min="15" max="15" width="29" style="124" customWidth="1"/>
    <col min="16" max="16384" width="9.1640625" style="1"/>
  </cols>
  <sheetData>
    <row r="1" spans="1:19" ht="34">
      <c r="A1" s="578" t="s">
        <v>3520</v>
      </c>
      <c r="B1" s="579"/>
      <c r="C1" s="579"/>
      <c r="D1" s="580"/>
      <c r="E1" s="579"/>
      <c r="F1" s="784"/>
      <c r="G1" s="579"/>
      <c r="H1" s="785"/>
      <c r="I1" s="786"/>
    </row>
    <row r="2" spans="1:19" ht="34">
      <c r="A2" s="578" t="s">
        <v>3273</v>
      </c>
      <c r="B2" s="579"/>
      <c r="C2" s="579"/>
      <c r="D2" s="580"/>
      <c r="E2" s="579"/>
      <c r="F2" s="784"/>
      <c r="G2" s="579"/>
      <c r="H2" s="787">
        <v>4</v>
      </c>
      <c r="I2" s="788"/>
    </row>
    <row r="3" spans="1:19" s="166" customFormat="1" ht="26.25" customHeight="1">
      <c r="A3" s="589"/>
      <c r="B3" s="589"/>
      <c r="C3" s="592"/>
      <c r="D3" s="592"/>
      <c r="E3" s="592"/>
      <c r="F3" s="595"/>
      <c r="G3" s="596"/>
      <c r="H3" s="15"/>
      <c r="I3" s="15"/>
      <c r="J3" s="15"/>
      <c r="K3" s="15"/>
      <c r="L3" s="544"/>
      <c r="M3" s="544"/>
      <c r="N3" s="544"/>
      <c r="O3" s="544"/>
      <c r="P3" s="544"/>
      <c r="Q3" s="544"/>
      <c r="R3" s="544"/>
      <c r="S3" s="544"/>
    </row>
    <row r="4" spans="1:19" s="166" customFormat="1" ht="26.25" customHeight="1">
      <c r="A4" s="590"/>
      <c r="B4" s="590"/>
      <c r="C4" s="593"/>
      <c r="D4" s="593"/>
      <c r="E4" s="593"/>
      <c r="F4" s="597"/>
      <c r="G4" s="598"/>
      <c r="H4" s="15"/>
      <c r="I4" s="15"/>
      <c r="J4" s="15"/>
      <c r="K4" s="15"/>
      <c r="L4" s="544"/>
      <c r="M4" s="544"/>
      <c r="N4" s="544"/>
      <c r="O4" s="544"/>
      <c r="P4" s="544"/>
      <c r="Q4" s="544"/>
      <c r="R4" s="544"/>
      <c r="S4" s="544"/>
    </row>
    <row r="5" spans="1:19" s="166" customFormat="1" ht="26.25" customHeight="1">
      <c r="A5" s="590"/>
      <c r="B5" s="590"/>
      <c r="C5" s="593"/>
      <c r="D5" s="593"/>
      <c r="E5" s="593"/>
      <c r="F5" s="597"/>
      <c r="G5" s="598"/>
      <c r="H5" s="15"/>
      <c r="I5" s="15"/>
      <c r="J5" s="15"/>
      <c r="K5" s="15"/>
      <c r="L5" s="544"/>
      <c r="M5" s="544"/>
      <c r="N5" s="544"/>
      <c r="O5" s="544"/>
      <c r="P5" s="544"/>
      <c r="Q5" s="544"/>
      <c r="R5" s="544"/>
      <c r="S5" s="544"/>
    </row>
    <row r="6" spans="1:19" s="166" customFormat="1" ht="26.25" customHeight="1">
      <c r="A6" s="590"/>
      <c r="B6" s="590"/>
      <c r="C6" s="593"/>
      <c r="D6" s="593"/>
      <c r="E6" s="593"/>
      <c r="F6" s="597"/>
      <c r="G6" s="598"/>
      <c r="H6" s="15"/>
      <c r="I6" s="15"/>
      <c r="J6" s="15"/>
      <c r="K6" s="15"/>
      <c r="L6" s="544"/>
      <c r="M6" s="544"/>
      <c r="N6" s="544"/>
      <c r="O6" s="544"/>
      <c r="P6" s="544"/>
      <c r="Q6" s="544"/>
      <c r="R6" s="544"/>
      <c r="S6" s="544"/>
    </row>
    <row r="7" spans="1:19" s="166" customFormat="1" ht="26.25" customHeight="1">
      <c r="A7" s="590"/>
      <c r="B7" s="590"/>
      <c r="C7" s="593"/>
      <c r="D7" s="593"/>
      <c r="E7" s="593"/>
      <c r="F7" s="597"/>
      <c r="G7" s="598"/>
      <c r="H7" s="15"/>
      <c r="I7" s="15"/>
      <c r="J7" s="15"/>
      <c r="K7" s="15"/>
      <c r="L7" s="544"/>
      <c r="M7" s="544"/>
      <c r="N7" s="544"/>
      <c r="O7" s="544"/>
      <c r="P7" s="544"/>
      <c r="Q7" s="544"/>
      <c r="R7" s="544"/>
      <c r="S7" s="544"/>
    </row>
    <row r="8" spans="1:19" s="166" customFormat="1" ht="26.25" customHeight="1">
      <c r="A8" s="590"/>
      <c r="B8" s="590"/>
      <c r="C8" s="593"/>
      <c r="D8" s="593"/>
      <c r="E8" s="593"/>
      <c r="F8" s="597"/>
      <c r="G8" s="598"/>
      <c r="H8" s="15"/>
      <c r="I8" s="15"/>
      <c r="J8" s="15"/>
      <c r="K8" s="15"/>
      <c r="L8" s="544"/>
      <c r="M8" s="544"/>
      <c r="N8" s="544"/>
      <c r="O8" s="544"/>
      <c r="P8" s="544"/>
      <c r="Q8" s="544"/>
      <c r="R8" s="544"/>
      <c r="S8" s="544"/>
    </row>
    <row r="9" spans="1:19" s="166" customFormat="1" ht="26.25" customHeight="1">
      <c r="A9" s="590"/>
      <c r="B9" s="590"/>
      <c r="C9" s="593"/>
      <c r="D9" s="593"/>
      <c r="E9" s="593"/>
      <c r="F9" s="597"/>
      <c r="G9" s="598"/>
      <c r="H9" s="15"/>
      <c r="I9" s="15"/>
      <c r="J9" s="15"/>
      <c r="K9" s="15"/>
      <c r="L9" s="544"/>
      <c r="M9" s="544"/>
      <c r="N9" s="544"/>
      <c r="O9" s="544"/>
      <c r="P9" s="544"/>
      <c r="Q9" s="544"/>
      <c r="R9" s="544"/>
      <c r="S9" s="544"/>
    </row>
    <row r="10" spans="1:19" s="166" customFormat="1" ht="26.25" customHeight="1">
      <c r="A10" s="590"/>
      <c r="B10" s="590"/>
      <c r="C10" s="593"/>
      <c r="D10" s="593"/>
      <c r="E10" s="593"/>
      <c r="F10" s="597"/>
      <c r="G10" s="598"/>
      <c r="H10" s="15"/>
      <c r="I10" s="15"/>
      <c r="J10" s="15"/>
      <c r="K10" s="15"/>
      <c r="L10" s="544"/>
      <c r="M10" s="544"/>
      <c r="N10" s="544"/>
      <c r="O10" s="544"/>
      <c r="P10" s="544"/>
      <c r="Q10" s="544"/>
      <c r="R10" s="544"/>
      <c r="S10" s="544"/>
    </row>
    <row r="11" spans="1:19" s="166" customFormat="1" ht="26.25" customHeight="1">
      <c r="A11" s="590"/>
      <c r="B11" s="590"/>
      <c r="C11" s="593"/>
      <c r="D11" s="593"/>
      <c r="E11" s="593"/>
      <c r="F11" s="597"/>
      <c r="G11" s="598"/>
      <c r="H11" s="15"/>
      <c r="I11" s="15"/>
      <c r="J11" s="15"/>
      <c r="K11" s="15"/>
      <c r="L11" s="544"/>
      <c r="M11" s="544"/>
      <c r="N11" s="544"/>
      <c r="O11" s="544"/>
      <c r="P11" s="544"/>
      <c r="Q11" s="544"/>
      <c r="R11" s="544"/>
      <c r="S11" s="544"/>
    </row>
    <row r="12" spans="1:19" s="166" customFormat="1" ht="26.25" customHeight="1">
      <c r="A12" s="591"/>
      <c r="B12" s="591"/>
      <c r="C12" s="594"/>
      <c r="D12" s="594"/>
      <c r="E12" s="594"/>
      <c r="F12" s="599"/>
      <c r="G12" s="600"/>
      <c r="H12" s="15"/>
      <c r="I12" s="15"/>
      <c r="J12" s="15"/>
      <c r="K12" s="15"/>
      <c r="L12" s="544"/>
      <c r="M12" s="544"/>
      <c r="N12" s="544"/>
      <c r="O12" s="544"/>
      <c r="P12" s="544"/>
      <c r="Q12" s="544"/>
      <c r="R12" s="544"/>
      <c r="S12" s="544"/>
    </row>
    <row r="13" spans="1:19" ht="29">
      <c r="A13" s="585" t="s">
        <v>0</v>
      </c>
      <c r="B13" s="585"/>
      <c r="C13" s="585"/>
      <c r="D13" s="586"/>
      <c r="E13" s="585"/>
      <c r="F13" s="789"/>
      <c r="G13" s="585"/>
      <c r="H13" s="790"/>
      <c r="I13" s="790"/>
    </row>
    <row r="14" spans="1:19" ht="29">
      <c r="A14" s="588" t="s">
        <v>1</v>
      </c>
      <c r="B14" s="588"/>
      <c r="C14" s="574"/>
      <c r="D14" s="577"/>
      <c r="E14" s="574"/>
      <c r="F14" s="2" t="s">
        <v>2</v>
      </c>
      <c r="G14" s="574"/>
      <c r="H14" s="783"/>
      <c r="I14" s="783"/>
    </row>
    <row r="15" spans="1:19" ht="29">
      <c r="A15" s="570" t="s">
        <v>3</v>
      </c>
      <c r="B15" s="571"/>
      <c r="C15" s="572"/>
      <c r="D15" s="573"/>
      <c r="E15" s="572"/>
      <c r="F15" s="413" t="s">
        <v>1166</v>
      </c>
      <c r="G15" s="574"/>
      <c r="H15" s="783"/>
      <c r="I15" s="783"/>
    </row>
    <row r="16" spans="1:19" ht="29">
      <c r="A16" s="576" t="s">
        <v>4</v>
      </c>
      <c r="B16" s="576"/>
      <c r="C16" s="577"/>
      <c r="D16" s="577"/>
      <c r="E16" s="577"/>
      <c r="F16" s="413" t="s">
        <v>5</v>
      </c>
      <c r="G16" s="574"/>
      <c r="H16" s="783"/>
      <c r="I16" s="783"/>
    </row>
    <row r="17" spans="1:9" ht="34">
      <c r="A17" s="732" t="s">
        <v>1588</v>
      </c>
      <c r="B17" s="733"/>
      <c r="C17" s="733"/>
      <c r="D17" s="733"/>
      <c r="E17" s="733"/>
      <c r="F17" s="795"/>
      <c r="G17" s="733"/>
      <c r="H17" s="796"/>
      <c r="I17" s="796"/>
    </row>
    <row r="18" spans="1:9" ht="33.5" customHeight="1">
      <c r="A18" s="734" t="s">
        <v>7</v>
      </c>
      <c r="B18" s="734"/>
      <c r="C18" s="735"/>
      <c r="D18" s="736" t="s">
        <v>3489</v>
      </c>
      <c r="E18" s="609"/>
      <c r="F18" s="797"/>
      <c r="G18" s="609"/>
      <c r="H18" s="798"/>
      <c r="I18" s="798"/>
    </row>
    <row r="19" spans="1:9" ht="33.5" customHeight="1">
      <c r="A19" s="130" t="s">
        <v>8</v>
      </c>
      <c r="B19" s="131" t="s">
        <v>9</v>
      </c>
      <c r="C19" s="132">
        <f>'NRC_ Final'!D674</f>
        <v>1</v>
      </c>
      <c r="D19" s="613">
        <f>D682</f>
        <v>1</v>
      </c>
      <c r="E19" s="614"/>
      <c r="F19" s="799"/>
      <c r="G19" s="614"/>
      <c r="H19" s="800"/>
      <c r="I19" s="801"/>
    </row>
    <row r="20" spans="1:9" ht="33.5" customHeight="1">
      <c r="A20" s="130" t="s">
        <v>10</v>
      </c>
      <c r="B20" s="131" t="s">
        <v>11</v>
      </c>
      <c r="C20" s="132">
        <f>'NRC_ Final'!D675</f>
        <v>1</v>
      </c>
      <c r="D20" s="617"/>
      <c r="E20" s="618"/>
      <c r="F20" s="802"/>
      <c r="G20" s="618"/>
      <c r="H20" s="803"/>
      <c r="I20" s="804"/>
    </row>
    <row r="21" spans="1:9" ht="33.5" customHeight="1">
      <c r="A21" s="130" t="s">
        <v>12</v>
      </c>
      <c r="B21" s="131" t="s">
        <v>13</v>
      </c>
      <c r="C21" s="132">
        <f>'NRC_ Final'!D676</f>
        <v>1</v>
      </c>
      <c r="D21" s="617"/>
      <c r="E21" s="618"/>
      <c r="F21" s="802"/>
      <c r="G21" s="618"/>
      <c r="H21" s="803"/>
      <c r="I21" s="804"/>
    </row>
    <row r="22" spans="1:9" ht="33.5" customHeight="1">
      <c r="A22" s="130" t="s">
        <v>14</v>
      </c>
      <c r="B22" s="131" t="s">
        <v>15</v>
      </c>
      <c r="C22" s="132">
        <f>'NRC_ Final'!D677</f>
        <v>1</v>
      </c>
      <c r="D22" s="617"/>
      <c r="E22" s="618"/>
      <c r="F22" s="802"/>
      <c r="G22" s="618"/>
      <c r="H22" s="803"/>
      <c r="I22" s="804"/>
    </row>
    <row r="23" spans="1:9" ht="33.5" customHeight="1">
      <c r="A23" s="130" t="s">
        <v>16</v>
      </c>
      <c r="B23" s="131" t="s">
        <v>17</v>
      </c>
      <c r="C23" s="132">
        <f>'NRC_ Final'!D678</f>
        <v>1</v>
      </c>
      <c r="D23" s="617"/>
      <c r="E23" s="618"/>
      <c r="F23" s="802"/>
      <c r="G23" s="618"/>
      <c r="H23" s="803"/>
      <c r="I23" s="804"/>
    </row>
    <row r="24" spans="1:9" ht="33.5" customHeight="1">
      <c r="A24" s="130" t="s">
        <v>18</v>
      </c>
      <c r="B24" s="131" t="s">
        <v>19</v>
      </c>
      <c r="C24" s="132">
        <f>'NRC_ Final'!D679</f>
        <v>1</v>
      </c>
      <c r="D24" s="617"/>
      <c r="E24" s="618"/>
      <c r="F24" s="802"/>
      <c r="G24" s="618"/>
      <c r="H24" s="803"/>
      <c r="I24" s="804"/>
    </row>
    <row r="25" spans="1:9" ht="33.5" customHeight="1">
      <c r="A25" s="130" t="s">
        <v>20</v>
      </c>
      <c r="B25" s="131" t="s">
        <v>21</v>
      </c>
      <c r="C25" s="132">
        <f>'NRC_ Final'!D680</f>
        <v>1</v>
      </c>
      <c r="D25" s="617"/>
      <c r="E25" s="618"/>
      <c r="F25" s="802"/>
      <c r="G25" s="618"/>
      <c r="H25" s="803"/>
      <c r="I25" s="804"/>
    </row>
    <row r="26" spans="1:9" ht="33.5" customHeight="1">
      <c r="A26" s="130" t="s">
        <v>22</v>
      </c>
      <c r="B26" s="131" t="s">
        <v>23</v>
      </c>
      <c r="C26" s="132">
        <f>'NRC_ Final'!D681</f>
        <v>1</v>
      </c>
      <c r="D26" s="621"/>
      <c r="E26" s="622"/>
      <c r="F26" s="805"/>
      <c r="G26" s="622"/>
      <c r="H26" s="806"/>
      <c r="I26" s="807"/>
    </row>
    <row r="27" spans="1:9" ht="33.5" customHeight="1">
      <c r="A27" s="636"/>
      <c r="B27" s="637"/>
      <c r="C27" s="637"/>
      <c r="D27" s="637"/>
      <c r="E27" s="637"/>
      <c r="F27" s="808"/>
      <c r="G27" s="637"/>
      <c r="H27" s="809"/>
      <c r="I27" s="810"/>
    </row>
    <row r="28" spans="1:9" ht="33.5" customHeight="1">
      <c r="A28" s="6"/>
      <c r="B28" s="729" t="s">
        <v>24</v>
      </c>
      <c r="C28" s="729"/>
      <c r="D28" s="730"/>
      <c r="E28" s="729"/>
      <c r="F28" s="811"/>
      <c r="G28" s="729"/>
      <c r="H28" s="812"/>
      <c r="I28" s="812"/>
    </row>
    <row r="29" spans="1:9" ht="33.5" customHeight="1">
      <c r="A29" s="7">
        <v>1</v>
      </c>
      <c r="B29" s="727"/>
      <c r="C29" s="727"/>
      <c r="D29" s="723"/>
      <c r="E29" s="727"/>
      <c r="F29" s="727"/>
      <c r="G29" s="727"/>
      <c r="H29" s="791"/>
      <c r="I29" s="791"/>
    </row>
    <row r="30" spans="1:9" ht="33.5" customHeight="1">
      <c r="A30" s="7">
        <v>2</v>
      </c>
      <c r="B30" s="727"/>
      <c r="C30" s="727"/>
      <c r="D30" s="723"/>
      <c r="E30" s="727"/>
      <c r="F30" s="727"/>
      <c r="G30" s="727"/>
      <c r="H30" s="791"/>
      <c r="I30" s="791"/>
    </row>
    <row r="31" spans="1:9" ht="33.5" customHeight="1">
      <c r="A31" s="7">
        <v>3</v>
      </c>
      <c r="B31" s="727"/>
      <c r="C31" s="727"/>
      <c r="D31" s="723"/>
      <c r="E31" s="727"/>
      <c r="F31" s="727"/>
      <c r="G31" s="727"/>
      <c r="H31" s="791"/>
      <c r="I31" s="791"/>
    </row>
    <row r="32" spans="1:9" ht="33.5" customHeight="1">
      <c r="A32" s="7">
        <v>4</v>
      </c>
      <c r="B32" s="727"/>
      <c r="C32" s="727"/>
      <c r="D32" s="723"/>
      <c r="E32" s="727"/>
      <c r="F32" s="727"/>
      <c r="G32" s="727"/>
      <c r="H32" s="791"/>
      <c r="I32" s="791"/>
    </row>
    <row r="33" spans="1:9" ht="33.5" customHeight="1">
      <c r="A33" s="7">
        <v>5</v>
      </c>
      <c r="B33" s="727"/>
      <c r="C33" s="727"/>
      <c r="D33" s="723"/>
      <c r="E33" s="727"/>
      <c r="F33" s="727"/>
      <c r="G33" s="727"/>
      <c r="H33" s="791"/>
      <c r="I33" s="791"/>
    </row>
    <row r="34" spans="1:9" ht="33.5" customHeight="1">
      <c r="A34" s="6"/>
      <c r="B34" s="630" t="s">
        <v>25</v>
      </c>
      <c r="C34" s="631"/>
      <c r="D34" s="632"/>
      <c r="E34" s="631"/>
      <c r="F34" s="792"/>
      <c r="G34" s="631"/>
      <c r="H34" s="793"/>
      <c r="I34" s="794"/>
    </row>
    <row r="35" spans="1:9" ht="33.5" customHeight="1">
      <c r="A35" s="7">
        <v>1</v>
      </c>
      <c r="B35" s="727"/>
      <c r="C35" s="727"/>
      <c r="D35" s="723"/>
      <c r="E35" s="727"/>
      <c r="F35" s="727"/>
      <c r="G35" s="727"/>
      <c r="H35" s="791"/>
      <c r="I35" s="791"/>
    </row>
    <row r="36" spans="1:9" ht="33.5" customHeight="1">
      <c r="A36" s="7">
        <v>2</v>
      </c>
      <c r="B36" s="727"/>
      <c r="C36" s="727"/>
      <c r="D36" s="723"/>
      <c r="E36" s="727"/>
      <c r="F36" s="727"/>
      <c r="G36" s="727"/>
      <c r="H36" s="791"/>
      <c r="I36" s="791"/>
    </row>
    <row r="37" spans="1:9" ht="33.5" customHeight="1">
      <c r="A37" s="7">
        <v>3</v>
      </c>
      <c r="B37" s="727"/>
      <c r="C37" s="727"/>
      <c r="D37" s="723"/>
      <c r="E37" s="727"/>
      <c r="F37" s="727"/>
      <c r="G37" s="727"/>
      <c r="H37" s="791"/>
      <c r="I37" s="791"/>
    </row>
    <row r="38" spans="1:9" ht="33.5" customHeight="1">
      <c r="A38" s="7">
        <v>4</v>
      </c>
      <c r="B38" s="625"/>
      <c r="C38" s="626"/>
      <c r="D38" s="627"/>
      <c r="E38" s="626"/>
      <c r="F38" s="626"/>
      <c r="G38" s="626"/>
      <c r="H38" s="813"/>
      <c r="I38" s="814"/>
    </row>
    <row r="39" spans="1:9" ht="33.5" customHeight="1">
      <c r="A39" s="7">
        <v>5</v>
      </c>
      <c r="B39" s="625"/>
      <c r="C39" s="626"/>
      <c r="D39" s="627"/>
      <c r="E39" s="626"/>
      <c r="F39" s="626"/>
      <c r="G39" s="626"/>
      <c r="H39" s="813"/>
      <c r="I39" s="814"/>
    </row>
    <row r="40" spans="1:9" ht="33.5" customHeight="1">
      <c r="A40" s="6"/>
      <c r="B40" s="729" t="s">
        <v>2908</v>
      </c>
      <c r="C40" s="729"/>
      <c r="D40" s="730"/>
      <c r="E40" s="729"/>
      <c r="F40" s="811"/>
      <c r="G40" s="729"/>
      <c r="H40" s="812"/>
      <c r="I40" s="812"/>
    </row>
    <row r="41" spans="1:9" ht="33.5" customHeight="1">
      <c r="A41" s="7">
        <v>1</v>
      </c>
      <c r="B41" s="727"/>
      <c r="C41" s="727"/>
      <c r="D41" s="723"/>
      <c r="E41" s="727"/>
      <c r="F41" s="727"/>
      <c r="G41" s="727"/>
      <c r="H41" s="791"/>
      <c r="I41" s="791"/>
    </row>
    <row r="42" spans="1:9" ht="33.5" customHeight="1">
      <c r="A42" s="7">
        <v>2</v>
      </c>
      <c r="B42" s="727"/>
      <c r="C42" s="727"/>
      <c r="D42" s="723"/>
      <c r="E42" s="727"/>
      <c r="F42" s="727"/>
      <c r="G42" s="727"/>
      <c r="H42" s="791"/>
      <c r="I42" s="791"/>
    </row>
    <row r="43" spans="1:9" ht="33.5" customHeight="1">
      <c r="A43" s="7">
        <v>3</v>
      </c>
      <c r="B43" s="727"/>
      <c r="C43" s="727"/>
      <c r="D43" s="723"/>
      <c r="E43" s="727"/>
      <c r="F43" s="727"/>
      <c r="G43" s="727"/>
      <c r="H43" s="791"/>
      <c r="I43" s="791"/>
    </row>
    <row r="44" spans="1:9" ht="33.5" customHeight="1">
      <c r="A44" s="7">
        <v>4</v>
      </c>
      <c r="B44" s="727"/>
      <c r="C44" s="727"/>
      <c r="D44" s="723"/>
      <c r="E44" s="727"/>
      <c r="F44" s="727"/>
      <c r="G44" s="727"/>
      <c r="H44" s="791"/>
      <c r="I44" s="791"/>
    </row>
    <row r="45" spans="1:9" ht="33.5" customHeight="1">
      <c r="A45" s="7">
        <v>5</v>
      </c>
      <c r="B45" s="625"/>
      <c r="C45" s="626"/>
      <c r="D45" s="627"/>
      <c r="E45" s="626"/>
      <c r="F45" s="626"/>
      <c r="G45" s="626"/>
      <c r="H45" s="813"/>
      <c r="I45" s="814"/>
    </row>
    <row r="46" spans="1:9" ht="33.5" customHeight="1">
      <c r="A46" s="6"/>
      <c r="B46" s="641" t="s">
        <v>26</v>
      </c>
      <c r="C46" s="642"/>
      <c r="D46" s="627"/>
      <c r="E46" s="642"/>
      <c r="F46" s="642"/>
      <c r="G46" s="642"/>
      <c r="H46" s="815"/>
      <c r="I46" s="816"/>
    </row>
    <row r="47" spans="1:9" ht="33.5" customHeight="1">
      <c r="A47" s="6"/>
      <c r="B47" s="722" t="s">
        <v>27</v>
      </c>
      <c r="C47" s="722"/>
      <c r="D47" s="723"/>
      <c r="E47" s="722"/>
      <c r="F47" s="722"/>
      <c r="G47" s="722"/>
      <c r="H47" s="821"/>
      <c r="I47" s="821"/>
    </row>
    <row r="48" spans="1:9" ht="33.5" customHeight="1">
      <c r="A48" s="822"/>
      <c r="B48" s="823"/>
      <c r="C48" s="823"/>
      <c r="D48" s="823"/>
      <c r="E48" s="823"/>
      <c r="F48" s="824"/>
      <c r="G48" s="823"/>
      <c r="H48" s="825"/>
      <c r="I48" s="825"/>
    </row>
    <row r="49" spans="1:15" ht="33.5" customHeight="1">
      <c r="A49" s="826"/>
      <c r="B49" s="827"/>
      <c r="C49" s="827"/>
      <c r="D49" s="827"/>
      <c r="E49" s="827"/>
      <c r="F49" s="828"/>
      <c r="G49" s="827"/>
      <c r="H49" s="829"/>
      <c r="I49" s="829"/>
    </row>
    <row r="50" spans="1:15" ht="33.5" customHeight="1">
      <c r="A50" s="826"/>
      <c r="B50" s="827"/>
      <c r="C50" s="827"/>
      <c r="D50" s="827"/>
      <c r="E50" s="827"/>
      <c r="F50" s="828"/>
      <c r="G50" s="827"/>
      <c r="H50" s="829"/>
      <c r="I50" s="829"/>
    </row>
    <row r="51" spans="1:15" ht="26">
      <c r="A51" s="774" t="s">
        <v>1589</v>
      </c>
      <c r="B51" s="830"/>
      <c r="C51" s="830"/>
      <c r="D51" s="775"/>
      <c r="E51" s="830"/>
      <c r="F51" s="831"/>
      <c r="G51" s="832"/>
    </row>
    <row r="52" spans="1:15" ht="32">
      <c r="A52" s="205" t="s">
        <v>1590</v>
      </c>
      <c r="B52" s="205" t="s">
        <v>1591</v>
      </c>
      <c r="C52" s="138" t="s">
        <v>30</v>
      </c>
      <c r="D52" s="418" t="s">
        <v>1433</v>
      </c>
      <c r="E52" s="139" t="s">
        <v>1434</v>
      </c>
      <c r="F52" s="137" t="s">
        <v>1171</v>
      </c>
      <c r="G52" s="137" t="s">
        <v>1172</v>
      </c>
    </row>
    <row r="53" spans="1:15" ht="26.25" customHeight="1">
      <c r="A53" s="140"/>
      <c r="B53" s="661" t="s">
        <v>37</v>
      </c>
      <c r="C53" s="661"/>
      <c r="D53" s="662"/>
      <c r="E53" s="661"/>
      <c r="F53" s="819"/>
      <c r="G53" s="661"/>
      <c r="H53" s="391">
        <f>H54+H73+H88+H105+H114</f>
        <v>36</v>
      </c>
      <c r="I53" s="391">
        <f>I54+I73+I88+I105+I114</f>
        <v>36</v>
      </c>
    </row>
    <row r="54" spans="1:15">
      <c r="A54" s="206" t="s">
        <v>38</v>
      </c>
      <c r="B54" s="703" t="s">
        <v>39</v>
      </c>
      <c r="C54" s="665"/>
      <c r="D54" s="664"/>
      <c r="E54" s="665"/>
      <c r="F54" s="817"/>
      <c r="G54" s="704"/>
      <c r="H54" s="391">
        <f>SUM(D55:D72)</f>
        <v>4</v>
      </c>
      <c r="I54" s="391">
        <f>COUNT(D55:D72)*2</f>
        <v>4</v>
      </c>
    </row>
    <row r="55" spans="1:15" ht="34" hidden="1">
      <c r="A55" s="36" t="s">
        <v>40</v>
      </c>
      <c r="B55" s="37" t="s">
        <v>1435</v>
      </c>
      <c r="C55" s="24"/>
      <c r="D55" s="34"/>
      <c r="E55" s="35"/>
      <c r="F55" s="34"/>
      <c r="G55" s="34"/>
      <c r="H55" s="124"/>
      <c r="I55" s="124"/>
      <c r="J55" s="124"/>
      <c r="K55" s="124"/>
      <c r="L55" s="124"/>
      <c r="M55" s="1"/>
      <c r="N55" s="1"/>
      <c r="O55" s="1"/>
    </row>
    <row r="56" spans="1:15" ht="34" hidden="1">
      <c r="A56" s="36" t="s">
        <v>43</v>
      </c>
      <c r="B56" s="37" t="s">
        <v>1436</v>
      </c>
      <c r="C56" s="24"/>
      <c r="D56" s="34"/>
      <c r="E56" s="35"/>
      <c r="F56" s="34"/>
      <c r="G56" s="34"/>
      <c r="H56" s="124"/>
      <c r="I56" s="124"/>
      <c r="J56" s="124"/>
      <c r="K56" s="124"/>
      <c r="L56" s="124"/>
      <c r="M56" s="1"/>
      <c r="N56" s="1"/>
      <c r="O56" s="1"/>
    </row>
    <row r="57" spans="1:15" ht="34" hidden="1">
      <c r="A57" s="36" t="s">
        <v>45</v>
      </c>
      <c r="B57" s="37" t="s">
        <v>1437</v>
      </c>
      <c r="C57" s="24"/>
      <c r="D57" s="34"/>
      <c r="E57" s="35"/>
      <c r="F57" s="34"/>
      <c r="G57" s="34"/>
      <c r="H57" s="124"/>
      <c r="I57" s="124"/>
      <c r="J57" s="124"/>
      <c r="K57" s="124"/>
      <c r="L57" s="124"/>
      <c r="M57" s="1"/>
      <c r="N57" s="1"/>
      <c r="O57" s="1"/>
    </row>
    <row r="58" spans="1:15" ht="165" customHeight="1">
      <c r="A58" s="19" t="s">
        <v>47</v>
      </c>
      <c r="B58" s="37" t="s">
        <v>1878</v>
      </c>
      <c r="C58" s="24" t="s">
        <v>1592</v>
      </c>
      <c r="D58" s="421">
        <v>2</v>
      </c>
      <c r="E58" s="34" t="s">
        <v>1879</v>
      </c>
      <c r="F58" s="329" t="s">
        <v>3274</v>
      </c>
      <c r="G58" s="22"/>
    </row>
    <row r="59" spans="1:15" ht="34" hidden="1">
      <c r="A59" s="36" t="s">
        <v>50</v>
      </c>
      <c r="B59" s="37" t="s">
        <v>1439</v>
      </c>
      <c r="C59" s="24"/>
      <c r="D59" s="34"/>
      <c r="E59" s="34"/>
      <c r="F59" s="34"/>
      <c r="G59" s="34"/>
      <c r="H59" s="124"/>
      <c r="I59" s="124"/>
      <c r="J59" s="124"/>
      <c r="K59" s="124"/>
      <c r="L59" s="124"/>
      <c r="M59" s="1"/>
      <c r="N59" s="1"/>
      <c r="O59" s="1"/>
    </row>
    <row r="60" spans="1:15" ht="34" hidden="1">
      <c r="A60" s="36" t="s">
        <v>53</v>
      </c>
      <c r="B60" s="37" t="s">
        <v>1440</v>
      </c>
      <c r="C60" s="24"/>
      <c r="D60" s="34"/>
      <c r="E60" s="34"/>
      <c r="F60" s="34"/>
      <c r="G60" s="34"/>
      <c r="H60" s="124"/>
      <c r="I60" s="124"/>
      <c r="J60" s="124"/>
      <c r="K60" s="124"/>
      <c r="L60" s="124"/>
      <c r="M60" s="1"/>
      <c r="N60" s="1"/>
      <c r="O60" s="1"/>
    </row>
    <row r="61" spans="1:15" ht="34" hidden="1">
      <c r="A61" s="36" t="s">
        <v>56</v>
      </c>
      <c r="B61" s="37" t="s">
        <v>1441</v>
      </c>
      <c r="C61" s="24"/>
      <c r="D61" s="34"/>
      <c r="E61" s="34"/>
      <c r="F61" s="34"/>
      <c r="G61" s="34"/>
      <c r="H61" s="124"/>
      <c r="I61" s="124"/>
      <c r="J61" s="124"/>
      <c r="K61" s="124"/>
      <c r="L61" s="124"/>
      <c r="M61" s="1"/>
      <c r="N61" s="1"/>
      <c r="O61" s="1"/>
    </row>
    <row r="62" spans="1:15" ht="34" hidden="1">
      <c r="A62" s="36" t="s">
        <v>60</v>
      </c>
      <c r="B62" s="37" t="s">
        <v>1442</v>
      </c>
      <c r="C62" s="24"/>
      <c r="D62" s="34"/>
      <c r="E62" s="34"/>
      <c r="F62" s="34"/>
      <c r="G62" s="34"/>
      <c r="H62" s="124"/>
      <c r="I62" s="124"/>
      <c r="J62" s="124"/>
      <c r="K62" s="124"/>
      <c r="L62" s="124"/>
      <c r="M62" s="1"/>
      <c r="N62" s="1"/>
      <c r="O62" s="1"/>
    </row>
    <row r="63" spans="1:15" ht="34" hidden="1">
      <c r="A63" s="36" t="s">
        <v>63</v>
      </c>
      <c r="B63" s="37" t="s">
        <v>1443</v>
      </c>
      <c r="C63" s="24"/>
      <c r="D63" s="34"/>
      <c r="E63" s="34"/>
      <c r="F63" s="34"/>
      <c r="G63" s="34"/>
      <c r="H63" s="124"/>
      <c r="I63" s="124"/>
      <c r="J63" s="124"/>
      <c r="K63" s="124"/>
      <c r="L63" s="124"/>
      <c r="M63" s="1"/>
      <c r="N63" s="1"/>
      <c r="O63" s="1"/>
    </row>
    <row r="64" spans="1:15" ht="34" hidden="1">
      <c r="A64" s="36" t="s">
        <v>65</v>
      </c>
      <c r="B64" s="37" t="s">
        <v>1444</v>
      </c>
      <c r="C64" s="24"/>
      <c r="D64" s="34"/>
      <c r="E64" s="34"/>
      <c r="F64" s="34"/>
      <c r="G64" s="34"/>
      <c r="H64" s="124"/>
      <c r="I64" s="124"/>
      <c r="J64" s="124"/>
      <c r="K64" s="124"/>
      <c r="L64" s="124"/>
      <c r="M64" s="1"/>
      <c r="N64" s="1"/>
      <c r="O64" s="1"/>
    </row>
    <row r="65" spans="1:15" ht="34" hidden="1">
      <c r="A65" s="36" t="s">
        <v>69</v>
      </c>
      <c r="B65" s="37" t="s">
        <v>1445</v>
      </c>
      <c r="C65" s="24"/>
      <c r="D65" s="34"/>
      <c r="E65" s="34"/>
      <c r="F65" s="34"/>
      <c r="G65" s="34"/>
      <c r="H65" s="124"/>
      <c r="I65" s="124"/>
      <c r="J65" s="124"/>
      <c r="K65" s="124"/>
      <c r="L65" s="124"/>
      <c r="M65" s="1"/>
      <c r="N65" s="1"/>
      <c r="O65" s="1"/>
    </row>
    <row r="66" spans="1:15" ht="34" hidden="1">
      <c r="A66" s="36" t="s">
        <v>72</v>
      </c>
      <c r="B66" s="37" t="s">
        <v>1446</v>
      </c>
      <c r="C66" s="24"/>
      <c r="D66" s="34"/>
      <c r="E66" s="34"/>
      <c r="F66" s="34"/>
      <c r="G66" s="34"/>
      <c r="H66" s="124"/>
      <c r="I66" s="124"/>
      <c r="J66" s="124"/>
      <c r="K66" s="124"/>
      <c r="L66" s="124"/>
      <c r="M66" s="1"/>
      <c r="N66" s="1"/>
      <c r="O66" s="1"/>
    </row>
    <row r="67" spans="1:15" ht="34" hidden="1">
      <c r="A67" s="36" t="s">
        <v>75</v>
      </c>
      <c r="B67" s="37" t="s">
        <v>1447</v>
      </c>
      <c r="C67" s="24"/>
      <c r="D67" s="34"/>
      <c r="E67" s="34"/>
      <c r="F67" s="34"/>
      <c r="G67" s="34"/>
      <c r="H67" s="124"/>
      <c r="I67" s="124"/>
      <c r="J67" s="124"/>
      <c r="K67" s="124"/>
      <c r="L67" s="124"/>
      <c r="M67" s="1"/>
      <c r="N67" s="1"/>
      <c r="O67" s="1"/>
    </row>
    <row r="68" spans="1:15" ht="34">
      <c r="A68" s="19" t="s">
        <v>79</v>
      </c>
      <c r="B68" s="37" t="s">
        <v>80</v>
      </c>
      <c r="C68" s="24" t="s">
        <v>1593</v>
      </c>
      <c r="D68" s="421">
        <v>2</v>
      </c>
      <c r="E68" s="34" t="s">
        <v>122</v>
      </c>
      <c r="F68" s="313"/>
      <c r="G68" s="22"/>
    </row>
    <row r="69" spans="1:15" ht="30" hidden="1" customHeight="1">
      <c r="A69" s="36" t="s">
        <v>82</v>
      </c>
      <c r="B69" s="37" t="s">
        <v>1448</v>
      </c>
      <c r="C69" s="24"/>
      <c r="D69" s="34"/>
      <c r="E69" s="35"/>
      <c r="F69" s="34"/>
      <c r="G69" s="34"/>
      <c r="H69" s="124"/>
      <c r="I69" s="124"/>
      <c r="J69" s="124"/>
      <c r="K69" s="124"/>
      <c r="L69" s="124"/>
      <c r="M69" s="1"/>
      <c r="N69" s="1"/>
      <c r="O69" s="1"/>
    </row>
    <row r="70" spans="1:15" ht="34" hidden="1">
      <c r="A70" s="36" t="s">
        <v>84</v>
      </c>
      <c r="B70" s="37" t="s">
        <v>1449</v>
      </c>
      <c r="C70" s="24"/>
      <c r="D70" s="34"/>
      <c r="E70" s="35"/>
      <c r="F70" s="34"/>
      <c r="G70" s="34"/>
      <c r="H70" s="124"/>
      <c r="I70" s="124"/>
      <c r="J70" s="124"/>
      <c r="K70" s="124"/>
      <c r="L70" s="124"/>
      <c r="M70" s="1"/>
      <c r="N70" s="1"/>
      <c r="O70" s="1"/>
    </row>
    <row r="71" spans="1:15" ht="34" hidden="1">
      <c r="A71" s="36" t="s">
        <v>86</v>
      </c>
      <c r="B71" s="37" t="s">
        <v>1450</v>
      </c>
      <c r="C71" s="24"/>
      <c r="D71" s="34"/>
      <c r="E71" s="35"/>
      <c r="F71" s="34"/>
      <c r="G71" s="34"/>
      <c r="H71" s="124"/>
      <c r="I71" s="124"/>
      <c r="J71" s="124"/>
      <c r="K71" s="124"/>
      <c r="L71" s="124"/>
      <c r="M71" s="1"/>
      <c r="N71" s="1"/>
      <c r="O71" s="1"/>
    </row>
    <row r="72" spans="1:15" ht="34" hidden="1">
      <c r="A72" s="36" t="s">
        <v>88</v>
      </c>
      <c r="B72" s="73" t="s">
        <v>1451</v>
      </c>
      <c r="C72" s="29"/>
      <c r="D72" s="144"/>
      <c r="E72" s="75"/>
      <c r="F72" s="144"/>
      <c r="G72" s="144"/>
      <c r="H72" s="124"/>
      <c r="I72" s="124"/>
      <c r="J72" s="124"/>
      <c r="K72" s="124"/>
      <c r="L72" s="124"/>
      <c r="M72" s="1"/>
      <c r="N72" s="1"/>
      <c r="O72" s="1"/>
    </row>
    <row r="73" spans="1:15">
      <c r="A73" s="206" t="s">
        <v>90</v>
      </c>
      <c r="B73" s="833" t="s">
        <v>91</v>
      </c>
      <c r="C73" s="833"/>
      <c r="D73" s="667"/>
      <c r="E73" s="833"/>
      <c r="F73" s="834"/>
      <c r="G73" s="833"/>
      <c r="H73" s="391">
        <f>SUM(D74:D87)</f>
        <v>20</v>
      </c>
      <c r="I73" s="391">
        <f>COUNT(D74:D87)*2</f>
        <v>20</v>
      </c>
    </row>
    <row r="74" spans="1:15" ht="34" hidden="1">
      <c r="A74" s="36" t="s">
        <v>92</v>
      </c>
      <c r="B74" s="207" t="s">
        <v>1452</v>
      </c>
      <c r="C74" s="21"/>
      <c r="D74" s="195"/>
      <c r="E74" s="63"/>
      <c r="F74" s="195"/>
      <c r="G74" s="195"/>
      <c r="H74" s="124"/>
      <c r="I74" s="124"/>
      <c r="J74" s="124"/>
      <c r="K74" s="124"/>
      <c r="L74" s="124"/>
      <c r="M74" s="1"/>
      <c r="N74" s="1"/>
      <c r="O74" s="1"/>
    </row>
    <row r="75" spans="1:15" ht="34" hidden="1">
      <c r="A75" s="36" t="s">
        <v>94</v>
      </c>
      <c r="B75" s="37" t="s">
        <v>1453</v>
      </c>
      <c r="C75" s="24"/>
      <c r="D75" s="34"/>
      <c r="E75" s="35"/>
      <c r="F75" s="34"/>
      <c r="G75" s="34"/>
      <c r="H75" s="124"/>
      <c r="I75" s="124"/>
      <c r="J75" s="124"/>
      <c r="K75" s="124"/>
      <c r="L75" s="124"/>
      <c r="M75" s="1"/>
      <c r="N75" s="1"/>
      <c r="O75" s="1"/>
    </row>
    <row r="76" spans="1:15" ht="34" hidden="1">
      <c r="A76" s="36" t="s">
        <v>96</v>
      </c>
      <c r="B76" s="73" t="s">
        <v>1454</v>
      </c>
      <c r="C76" s="74"/>
      <c r="D76" s="144"/>
      <c r="E76" s="75"/>
      <c r="F76" s="144"/>
      <c r="G76" s="144"/>
      <c r="H76" s="124"/>
      <c r="I76" s="124"/>
      <c r="J76" s="124"/>
      <c r="K76" s="124"/>
      <c r="L76" s="124"/>
      <c r="M76" s="1"/>
      <c r="N76" s="1"/>
      <c r="O76" s="1"/>
    </row>
    <row r="77" spans="1:15" ht="34">
      <c r="A77" s="19" t="s">
        <v>99</v>
      </c>
      <c r="B77" s="37" t="s">
        <v>1880</v>
      </c>
      <c r="C77" s="77" t="s">
        <v>1594</v>
      </c>
      <c r="D77" s="421">
        <v>2</v>
      </c>
      <c r="E77" s="244" t="s">
        <v>122</v>
      </c>
      <c r="F77" s="313"/>
      <c r="G77" s="22"/>
    </row>
    <row r="78" spans="1:15" ht="32">
      <c r="A78" s="19"/>
      <c r="B78" s="37"/>
      <c r="C78" s="77" t="s">
        <v>1595</v>
      </c>
      <c r="D78" s="421">
        <v>2</v>
      </c>
      <c r="E78" s="244" t="s">
        <v>122</v>
      </c>
      <c r="F78" s="313"/>
      <c r="G78" s="22"/>
    </row>
    <row r="79" spans="1:15" ht="48">
      <c r="A79" s="19"/>
      <c r="B79" s="37"/>
      <c r="C79" s="77" t="s">
        <v>1596</v>
      </c>
      <c r="D79" s="421">
        <v>2</v>
      </c>
      <c r="E79" s="244" t="s">
        <v>122</v>
      </c>
      <c r="F79" s="313"/>
      <c r="G79" s="22"/>
    </row>
    <row r="80" spans="1:15" ht="32">
      <c r="A80" s="19"/>
      <c r="B80" s="37"/>
      <c r="C80" s="77" t="s">
        <v>1597</v>
      </c>
      <c r="D80" s="421">
        <v>2</v>
      </c>
      <c r="E80" s="244" t="s">
        <v>122</v>
      </c>
      <c r="F80" s="331"/>
      <c r="G80" s="22"/>
    </row>
    <row r="81" spans="1:15" ht="32">
      <c r="A81" s="19"/>
      <c r="B81" s="37"/>
      <c r="C81" s="77" t="s">
        <v>3275</v>
      </c>
      <c r="D81" s="421">
        <v>2</v>
      </c>
      <c r="E81" s="244" t="s">
        <v>122</v>
      </c>
      <c r="F81" s="313"/>
      <c r="G81" s="22"/>
    </row>
    <row r="82" spans="1:15" ht="32">
      <c r="A82" s="19"/>
      <c r="B82" s="37"/>
      <c r="C82" s="77" t="s">
        <v>1598</v>
      </c>
      <c r="D82" s="421">
        <v>2</v>
      </c>
      <c r="E82" s="244" t="s">
        <v>122</v>
      </c>
      <c r="F82" s="313"/>
      <c r="G82" s="22"/>
    </row>
    <row r="83" spans="1:15" ht="32">
      <c r="A83" s="19"/>
      <c r="B83" s="37"/>
      <c r="C83" s="24" t="s">
        <v>1599</v>
      </c>
      <c r="D83" s="421">
        <v>2</v>
      </c>
      <c r="E83" s="244" t="s">
        <v>122</v>
      </c>
      <c r="F83" s="313"/>
      <c r="G83" s="22"/>
    </row>
    <row r="84" spans="1:15" ht="64">
      <c r="A84" s="19"/>
      <c r="B84" s="37"/>
      <c r="C84" s="77" t="s">
        <v>1600</v>
      </c>
      <c r="D84" s="421">
        <v>2</v>
      </c>
      <c r="E84" s="244" t="s">
        <v>122</v>
      </c>
      <c r="F84" s="313"/>
      <c r="G84" s="22"/>
    </row>
    <row r="85" spans="1:15" ht="32">
      <c r="A85" s="19"/>
      <c r="B85" s="37"/>
      <c r="C85" s="77" t="s">
        <v>1601</v>
      </c>
      <c r="D85" s="421">
        <v>2</v>
      </c>
      <c r="E85" s="40" t="s">
        <v>122</v>
      </c>
      <c r="F85" s="313"/>
      <c r="G85" s="22"/>
    </row>
    <row r="86" spans="1:15" ht="32">
      <c r="A86" s="19"/>
      <c r="B86" s="207"/>
      <c r="C86" s="77" t="s">
        <v>1881</v>
      </c>
      <c r="D86" s="421">
        <v>2</v>
      </c>
      <c r="E86" s="245" t="s">
        <v>241</v>
      </c>
      <c r="F86" s="440" t="s">
        <v>3276</v>
      </c>
      <c r="G86" s="246"/>
    </row>
    <row r="87" spans="1:15" ht="34" hidden="1">
      <c r="A87" s="36" t="s">
        <v>101</v>
      </c>
      <c r="B87" s="207" t="s">
        <v>1462</v>
      </c>
      <c r="D87" s="208"/>
      <c r="E87" s="63"/>
      <c r="F87" s="195"/>
      <c r="G87" s="195"/>
      <c r="H87" s="124"/>
      <c r="I87" s="124"/>
      <c r="J87" s="124"/>
      <c r="K87" s="124"/>
      <c r="L87" s="124"/>
      <c r="M87" s="1"/>
      <c r="N87" s="1"/>
      <c r="O87" s="1"/>
    </row>
    <row r="88" spans="1:15">
      <c r="A88" s="206" t="s">
        <v>103</v>
      </c>
      <c r="B88" s="703" t="s">
        <v>104</v>
      </c>
      <c r="C88" s="665"/>
      <c r="D88" s="664"/>
      <c r="E88" s="665"/>
      <c r="F88" s="817"/>
      <c r="G88" s="704"/>
      <c r="H88" s="391">
        <f>SUM(D89:D91)</f>
        <v>2</v>
      </c>
      <c r="I88" s="391">
        <f>COUNT(D89:D91)*2</f>
        <v>2</v>
      </c>
    </row>
    <row r="89" spans="1:15" ht="34" hidden="1">
      <c r="A89" s="36" t="s">
        <v>105</v>
      </c>
      <c r="B89" s="37" t="s">
        <v>1463</v>
      </c>
      <c r="C89" s="40"/>
      <c r="D89" s="40"/>
      <c r="E89" s="23"/>
      <c r="F89" s="40"/>
      <c r="G89" s="34"/>
      <c r="H89" s="124"/>
      <c r="I89" s="124"/>
      <c r="J89" s="124"/>
      <c r="K89" s="124"/>
      <c r="L89" s="124"/>
      <c r="M89" s="1"/>
      <c r="N89" s="1"/>
      <c r="O89" s="1"/>
    </row>
    <row r="90" spans="1:15" ht="64">
      <c r="A90" s="19" t="s">
        <v>107</v>
      </c>
      <c r="B90" s="37" t="s">
        <v>1882</v>
      </c>
      <c r="C90" s="154" t="s">
        <v>1883</v>
      </c>
      <c r="D90" s="467">
        <v>2</v>
      </c>
      <c r="E90" s="40" t="s">
        <v>121</v>
      </c>
      <c r="F90" s="237" t="s">
        <v>3277</v>
      </c>
      <c r="G90" s="22"/>
    </row>
    <row r="91" spans="1:15" ht="34" hidden="1">
      <c r="A91" s="36" t="s">
        <v>109</v>
      </c>
      <c r="B91" s="37" t="s">
        <v>1465</v>
      </c>
      <c r="C91" s="24"/>
      <c r="D91" s="24"/>
      <c r="E91" s="35"/>
      <c r="F91" s="34"/>
      <c r="G91" s="34"/>
      <c r="H91" s="124"/>
      <c r="I91" s="124"/>
      <c r="J91" s="124"/>
      <c r="K91" s="124"/>
      <c r="L91" s="124"/>
      <c r="M91" s="1"/>
      <c r="N91" s="1"/>
      <c r="O91" s="1"/>
    </row>
    <row r="92" spans="1:15" hidden="1">
      <c r="A92" s="209" t="s">
        <v>111</v>
      </c>
      <c r="B92" s="703" t="s">
        <v>112</v>
      </c>
      <c r="C92" s="665"/>
      <c r="D92" s="665"/>
      <c r="E92" s="665"/>
      <c r="F92" s="665"/>
      <c r="G92" s="704"/>
      <c r="H92" s="124"/>
      <c r="I92" s="124"/>
      <c r="J92" s="124"/>
      <c r="K92" s="124"/>
      <c r="L92" s="124"/>
      <c r="M92" s="1"/>
      <c r="N92" s="1"/>
      <c r="O92" s="1"/>
    </row>
    <row r="93" spans="1:15" ht="68" hidden="1">
      <c r="A93" s="36" t="s">
        <v>113</v>
      </c>
      <c r="B93" s="37" t="s">
        <v>114</v>
      </c>
      <c r="C93" s="24"/>
      <c r="D93" s="24"/>
      <c r="E93" s="35"/>
      <c r="F93" s="34"/>
      <c r="G93" s="34"/>
      <c r="H93" s="124"/>
      <c r="I93" s="124"/>
      <c r="J93" s="124"/>
      <c r="K93" s="124"/>
      <c r="L93" s="124"/>
      <c r="M93" s="1"/>
      <c r="N93" s="1"/>
      <c r="O93" s="1"/>
    </row>
    <row r="94" spans="1:15" ht="68" hidden="1">
      <c r="A94" s="36" t="s">
        <v>115</v>
      </c>
      <c r="B94" s="37" t="s">
        <v>116</v>
      </c>
      <c r="C94" s="24"/>
      <c r="D94" s="24"/>
      <c r="E94" s="35"/>
      <c r="F94" s="34"/>
      <c r="G94" s="34"/>
      <c r="H94" s="124"/>
      <c r="I94" s="124"/>
      <c r="J94" s="124"/>
      <c r="K94" s="124"/>
      <c r="L94" s="124"/>
      <c r="M94" s="1"/>
      <c r="N94" s="1"/>
      <c r="O94" s="1"/>
    </row>
    <row r="95" spans="1:15" ht="68" hidden="1">
      <c r="A95" s="36" t="s">
        <v>117</v>
      </c>
      <c r="B95" s="37" t="s">
        <v>118</v>
      </c>
      <c r="C95" s="24"/>
      <c r="D95" s="24"/>
      <c r="E95" s="35"/>
      <c r="F95" s="34"/>
      <c r="G95" s="34"/>
      <c r="H95" s="124"/>
      <c r="I95" s="124"/>
      <c r="J95" s="124"/>
      <c r="K95" s="124"/>
      <c r="L95" s="124"/>
      <c r="M95" s="1"/>
      <c r="N95" s="1"/>
      <c r="O95" s="1"/>
    </row>
    <row r="96" spans="1:15" ht="51" hidden="1">
      <c r="A96" s="36" t="s">
        <v>119</v>
      </c>
      <c r="B96" s="37" t="s">
        <v>120</v>
      </c>
      <c r="C96" s="24"/>
      <c r="D96" s="24"/>
      <c r="E96" s="35"/>
      <c r="F96" s="34"/>
      <c r="G96" s="34"/>
      <c r="H96" s="124"/>
      <c r="I96" s="124"/>
      <c r="J96" s="124"/>
      <c r="K96" s="124"/>
      <c r="L96" s="124"/>
      <c r="M96" s="1"/>
      <c r="N96" s="1"/>
      <c r="O96" s="1"/>
    </row>
    <row r="97" spans="1:15" ht="68" hidden="1">
      <c r="A97" s="36" t="s">
        <v>123</v>
      </c>
      <c r="B97" s="37" t="s">
        <v>1362</v>
      </c>
      <c r="C97" s="24"/>
      <c r="D97" s="24"/>
      <c r="E97" s="35"/>
      <c r="F97" s="34"/>
      <c r="G97" s="34"/>
      <c r="H97" s="124"/>
      <c r="I97" s="124"/>
      <c r="J97" s="124"/>
      <c r="K97" s="124"/>
      <c r="L97" s="124"/>
      <c r="M97" s="1"/>
      <c r="N97" s="1"/>
      <c r="O97" s="1"/>
    </row>
    <row r="98" spans="1:15" ht="51" hidden="1">
      <c r="A98" s="36" t="s">
        <v>125</v>
      </c>
      <c r="B98" s="37" t="s">
        <v>126</v>
      </c>
      <c r="C98" s="24"/>
      <c r="D98" s="24"/>
      <c r="E98" s="35"/>
      <c r="F98" s="34"/>
      <c r="G98" s="34"/>
      <c r="H98" s="124"/>
      <c r="I98" s="124"/>
      <c r="J98" s="124"/>
      <c r="K98" s="124"/>
      <c r="L98" s="124"/>
      <c r="M98" s="1"/>
      <c r="N98" s="1"/>
      <c r="O98" s="1"/>
    </row>
    <row r="99" spans="1:15" ht="68" hidden="1">
      <c r="A99" s="36" t="s">
        <v>127</v>
      </c>
      <c r="B99" s="37" t="s">
        <v>128</v>
      </c>
      <c r="C99" s="24"/>
      <c r="D99" s="24"/>
      <c r="E99" s="35"/>
      <c r="F99" s="34"/>
      <c r="G99" s="34"/>
      <c r="H99" s="124"/>
      <c r="I99" s="124"/>
      <c r="J99" s="124"/>
      <c r="K99" s="124"/>
      <c r="L99" s="124"/>
      <c r="M99" s="1"/>
      <c r="N99" s="1"/>
      <c r="O99" s="1"/>
    </row>
    <row r="100" spans="1:15" ht="102" hidden="1">
      <c r="A100" s="36" t="s">
        <v>129</v>
      </c>
      <c r="B100" s="37" t="s">
        <v>130</v>
      </c>
      <c r="C100" s="24"/>
      <c r="D100" s="24"/>
      <c r="E100" s="35"/>
      <c r="F100" s="34"/>
      <c r="G100" s="34"/>
      <c r="H100" s="124"/>
      <c r="I100" s="124"/>
      <c r="J100" s="124"/>
      <c r="K100" s="124"/>
      <c r="L100" s="124"/>
      <c r="M100" s="1"/>
      <c r="N100" s="1"/>
      <c r="O100" s="1"/>
    </row>
    <row r="101" spans="1:15" ht="68" hidden="1">
      <c r="A101" s="36" t="s">
        <v>131</v>
      </c>
      <c r="B101" s="37" t="s">
        <v>132</v>
      </c>
      <c r="C101" s="24"/>
      <c r="D101" s="24"/>
      <c r="E101" s="35"/>
      <c r="F101" s="34"/>
      <c r="G101" s="34"/>
      <c r="H101" s="124"/>
      <c r="I101" s="124"/>
      <c r="J101" s="124"/>
      <c r="K101" s="124"/>
      <c r="L101" s="124"/>
      <c r="M101" s="1"/>
      <c r="N101" s="1"/>
      <c r="O101" s="1"/>
    </row>
    <row r="102" spans="1:15" ht="51" hidden="1">
      <c r="A102" s="36" t="s">
        <v>133</v>
      </c>
      <c r="B102" s="37" t="s">
        <v>134</v>
      </c>
      <c r="C102" s="24"/>
      <c r="D102" s="24"/>
      <c r="E102" s="35"/>
      <c r="F102" s="34"/>
      <c r="G102" s="34"/>
      <c r="H102" s="124"/>
      <c r="I102" s="124"/>
      <c r="J102" s="124"/>
      <c r="K102" s="124"/>
      <c r="L102" s="124"/>
      <c r="M102" s="1"/>
      <c r="N102" s="1"/>
      <c r="O102" s="1"/>
    </row>
    <row r="103" spans="1:15" ht="32" hidden="1">
      <c r="A103" s="36" t="s">
        <v>135</v>
      </c>
      <c r="B103" s="38" t="s">
        <v>136</v>
      </c>
      <c r="C103" s="24"/>
      <c r="D103" s="24"/>
      <c r="E103" s="35"/>
      <c r="F103" s="34"/>
      <c r="G103" s="34"/>
      <c r="H103" s="124"/>
      <c r="I103" s="124"/>
      <c r="J103" s="124"/>
      <c r="K103" s="124"/>
      <c r="L103" s="124"/>
      <c r="M103" s="1"/>
      <c r="N103" s="1"/>
      <c r="O103" s="1"/>
    </row>
    <row r="104" spans="1:15" ht="32" hidden="1">
      <c r="A104" s="36" t="s">
        <v>137</v>
      </c>
      <c r="B104" s="42" t="s">
        <v>138</v>
      </c>
      <c r="C104" s="24"/>
      <c r="D104" s="24"/>
      <c r="E104" s="35"/>
      <c r="F104" s="34"/>
      <c r="G104" s="142"/>
      <c r="H104" s="124"/>
      <c r="I104" s="124"/>
      <c r="J104" s="124"/>
      <c r="K104" s="124"/>
      <c r="L104" s="124"/>
      <c r="M104" s="1"/>
      <c r="N104" s="1"/>
      <c r="O104" s="1"/>
    </row>
    <row r="105" spans="1:15">
      <c r="A105" s="206" t="s">
        <v>139</v>
      </c>
      <c r="B105" s="703" t="s">
        <v>140</v>
      </c>
      <c r="C105" s="665"/>
      <c r="D105" s="664"/>
      <c r="E105" s="665"/>
      <c r="F105" s="817"/>
      <c r="G105" s="704"/>
      <c r="H105" s="391">
        <f>SUM(D106:D113)</f>
        <v>8</v>
      </c>
      <c r="I105" s="391">
        <f>COUNT(D106:D113)*2</f>
        <v>8</v>
      </c>
    </row>
    <row r="106" spans="1:15" ht="34">
      <c r="A106" s="19" t="s">
        <v>141</v>
      </c>
      <c r="B106" s="37" t="s">
        <v>142</v>
      </c>
      <c r="C106" s="24" t="s">
        <v>1602</v>
      </c>
      <c r="D106" s="421">
        <v>2</v>
      </c>
      <c r="E106" s="34" t="s">
        <v>121</v>
      </c>
      <c r="F106" s="329" t="s">
        <v>3278</v>
      </c>
      <c r="G106" s="22"/>
    </row>
    <row r="107" spans="1:15" ht="34">
      <c r="A107" s="19" t="s">
        <v>143</v>
      </c>
      <c r="B107" s="37" t="s">
        <v>144</v>
      </c>
      <c r="C107" s="24" t="s">
        <v>1884</v>
      </c>
      <c r="D107" s="421">
        <v>2</v>
      </c>
      <c r="E107" s="34" t="s">
        <v>121</v>
      </c>
      <c r="F107" s="237" t="s">
        <v>3279</v>
      </c>
      <c r="G107" s="22"/>
    </row>
    <row r="108" spans="1:15" ht="35.5" customHeight="1">
      <c r="A108" s="19" t="s">
        <v>145</v>
      </c>
      <c r="B108" s="37" t="s">
        <v>146</v>
      </c>
      <c r="C108" s="24" t="s">
        <v>1885</v>
      </c>
      <c r="D108" s="421">
        <v>2</v>
      </c>
      <c r="E108" s="34" t="s">
        <v>121</v>
      </c>
      <c r="F108" s="313" t="s">
        <v>1886</v>
      </c>
      <c r="G108" s="22"/>
    </row>
    <row r="109" spans="1:15" ht="34" hidden="1">
      <c r="A109" s="36" t="s">
        <v>147</v>
      </c>
      <c r="B109" s="37" t="s">
        <v>148</v>
      </c>
      <c r="C109" s="24"/>
      <c r="D109" s="34"/>
      <c r="E109" s="35"/>
      <c r="F109" s="34"/>
      <c r="G109" s="34"/>
      <c r="H109" s="124"/>
      <c r="I109" s="124"/>
      <c r="J109" s="124"/>
      <c r="K109" s="124"/>
      <c r="L109" s="124"/>
      <c r="M109" s="1"/>
      <c r="N109" s="1"/>
      <c r="O109" s="1"/>
    </row>
    <row r="110" spans="1:15" ht="34" hidden="1">
      <c r="A110" s="36" t="s">
        <v>149</v>
      </c>
      <c r="B110" s="20" t="s">
        <v>150</v>
      </c>
      <c r="C110" s="24"/>
      <c r="D110" s="34"/>
      <c r="E110" s="35"/>
      <c r="F110" s="34"/>
      <c r="G110" s="34"/>
      <c r="H110" s="124"/>
      <c r="I110" s="124"/>
      <c r="J110" s="124"/>
      <c r="K110" s="124"/>
      <c r="L110" s="124"/>
      <c r="M110" s="1"/>
      <c r="N110" s="1"/>
      <c r="O110" s="1"/>
    </row>
    <row r="111" spans="1:15" ht="41.5" hidden="1" customHeight="1">
      <c r="A111" s="36" t="s">
        <v>151</v>
      </c>
      <c r="B111" s="37" t="s">
        <v>152</v>
      </c>
      <c r="C111" s="24"/>
      <c r="D111" s="34"/>
      <c r="E111" s="35"/>
      <c r="F111" s="34"/>
      <c r="G111" s="34"/>
      <c r="H111" s="124"/>
      <c r="I111" s="124"/>
      <c r="J111" s="124"/>
      <c r="K111" s="124"/>
      <c r="L111" s="124"/>
      <c r="M111" s="1"/>
      <c r="N111" s="1"/>
      <c r="O111" s="1"/>
    </row>
    <row r="112" spans="1:15" ht="34">
      <c r="A112" s="19" t="s">
        <v>153</v>
      </c>
      <c r="B112" s="37" t="s">
        <v>154</v>
      </c>
      <c r="C112" s="24" t="s">
        <v>3442</v>
      </c>
      <c r="D112" s="421">
        <v>2</v>
      </c>
      <c r="E112" s="34" t="s">
        <v>121</v>
      </c>
      <c r="F112" s="313" t="s">
        <v>3443</v>
      </c>
      <c r="G112" s="22"/>
    </row>
    <row r="113" spans="1:15" ht="31" hidden="1" customHeight="1">
      <c r="A113" s="36" t="s">
        <v>155</v>
      </c>
      <c r="B113" s="37" t="s">
        <v>156</v>
      </c>
      <c r="C113" s="24"/>
      <c r="D113" s="34"/>
      <c r="E113" s="35"/>
      <c r="F113" s="34"/>
      <c r="G113" s="142"/>
      <c r="H113" s="124"/>
      <c r="I113" s="124"/>
      <c r="J113" s="124"/>
      <c r="K113" s="124"/>
      <c r="L113" s="124"/>
      <c r="M113" s="1"/>
      <c r="N113" s="1"/>
      <c r="O113" s="1"/>
    </row>
    <row r="114" spans="1:15">
      <c r="A114" s="210" t="s">
        <v>157</v>
      </c>
      <c r="B114" s="705" t="s">
        <v>158</v>
      </c>
      <c r="C114" s="673"/>
      <c r="D114" s="672"/>
      <c r="E114" s="673"/>
      <c r="F114" s="818"/>
      <c r="G114" s="706"/>
      <c r="H114" s="391">
        <f>SUM(D115:D116)</f>
        <v>2</v>
      </c>
      <c r="I114" s="391">
        <f>COUNT(D115:D116)*2</f>
        <v>2</v>
      </c>
      <c r="N114" s="1"/>
      <c r="O114" s="1"/>
    </row>
    <row r="115" spans="1:15" ht="87.75" customHeight="1">
      <c r="A115" s="19" t="s">
        <v>159</v>
      </c>
      <c r="B115" s="20" t="s">
        <v>160</v>
      </c>
      <c r="C115" s="24" t="s">
        <v>3280</v>
      </c>
      <c r="D115" s="421">
        <v>2</v>
      </c>
      <c r="E115" s="35" t="s">
        <v>1887</v>
      </c>
      <c r="F115" s="38" t="s">
        <v>3281</v>
      </c>
      <c r="G115" s="22"/>
    </row>
    <row r="116" spans="1:15" ht="89.5" hidden="1" customHeight="1">
      <c r="A116" s="36" t="s">
        <v>161</v>
      </c>
      <c r="B116" s="37" t="s">
        <v>162</v>
      </c>
      <c r="C116" s="24"/>
      <c r="D116" s="34"/>
      <c r="E116" s="35"/>
      <c r="F116" s="34"/>
      <c r="G116" s="34"/>
      <c r="H116" s="124"/>
      <c r="I116" s="124"/>
      <c r="J116" s="124"/>
      <c r="K116" s="124"/>
      <c r="L116" s="124"/>
      <c r="M116" s="1"/>
      <c r="N116" s="1"/>
      <c r="O116" s="1"/>
    </row>
    <row r="117" spans="1:15">
      <c r="A117" s="140"/>
      <c r="B117" s="661" t="s">
        <v>163</v>
      </c>
      <c r="C117" s="661"/>
      <c r="D117" s="662"/>
      <c r="E117" s="661"/>
      <c r="F117" s="819"/>
      <c r="G117" s="661"/>
      <c r="H117" s="391">
        <f>H118+H129+H137+H143+H149</f>
        <v>54</v>
      </c>
      <c r="I117" s="391">
        <f>I118+I129+I137+I143+I149</f>
        <v>54</v>
      </c>
    </row>
    <row r="118" spans="1:15">
      <c r="A118" s="210" t="s">
        <v>164</v>
      </c>
      <c r="B118" s="648" t="s">
        <v>165</v>
      </c>
      <c r="C118" s="664"/>
      <c r="D118" s="664"/>
      <c r="E118" s="664"/>
      <c r="F118" s="820"/>
      <c r="G118" s="666"/>
      <c r="H118" s="391">
        <f>SUM(D119:D128)</f>
        <v>14</v>
      </c>
      <c r="I118" s="391">
        <f>COUNT(D119:D128)*2</f>
        <v>14</v>
      </c>
    </row>
    <row r="119" spans="1:15" ht="60" customHeight="1">
      <c r="A119" s="19" t="s">
        <v>166</v>
      </c>
      <c r="B119" s="58" t="s">
        <v>167</v>
      </c>
      <c r="C119" s="47" t="s">
        <v>1888</v>
      </c>
      <c r="D119" s="421">
        <v>2</v>
      </c>
      <c r="E119" s="35" t="s">
        <v>168</v>
      </c>
      <c r="F119" s="441" t="s">
        <v>1709</v>
      </c>
      <c r="G119" s="22"/>
    </row>
    <row r="120" spans="1:15" ht="71.25" customHeight="1">
      <c r="A120" s="19" t="s">
        <v>170</v>
      </c>
      <c r="B120" s="58" t="s">
        <v>171</v>
      </c>
      <c r="C120" s="148" t="s">
        <v>172</v>
      </c>
      <c r="D120" s="421">
        <v>2</v>
      </c>
      <c r="E120" s="44" t="s">
        <v>168</v>
      </c>
      <c r="F120" s="237" t="s">
        <v>1889</v>
      </c>
      <c r="G120" s="197"/>
    </row>
    <row r="121" spans="1:15" ht="32">
      <c r="A121" s="19"/>
      <c r="B121" s="1"/>
      <c r="C121" s="59" t="s">
        <v>1710</v>
      </c>
      <c r="D121" s="421">
        <v>2</v>
      </c>
      <c r="E121" s="35" t="s">
        <v>168</v>
      </c>
      <c r="F121" s="85" t="s">
        <v>1890</v>
      </c>
      <c r="G121" s="183"/>
    </row>
    <row r="122" spans="1:15" ht="78.5" hidden="1" customHeight="1">
      <c r="A122" s="36" t="s">
        <v>174</v>
      </c>
      <c r="B122" s="58" t="s">
        <v>175</v>
      </c>
      <c r="C122" s="24"/>
      <c r="D122" s="34"/>
      <c r="E122" s="79"/>
      <c r="F122" s="60"/>
      <c r="G122" s="60"/>
      <c r="H122" s="124"/>
      <c r="I122" s="124"/>
      <c r="J122" s="124"/>
      <c r="K122" s="124"/>
      <c r="L122" s="124"/>
      <c r="M122" s="1"/>
      <c r="N122" s="1"/>
      <c r="O122" s="1"/>
    </row>
    <row r="123" spans="1:15" ht="63" hidden="1" customHeight="1">
      <c r="A123" s="36" t="s">
        <v>176</v>
      </c>
      <c r="B123" s="58" t="s">
        <v>177</v>
      </c>
      <c r="C123" s="24"/>
      <c r="D123" s="34"/>
      <c r="E123" s="35"/>
      <c r="F123" s="34"/>
      <c r="G123" s="34"/>
      <c r="H123" s="124"/>
      <c r="I123" s="124"/>
      <c r="J123" s="124"/>
      <c r="K123" s="124"/>
      <c r="L123" s="124"/>
      <c r="M123" s="1"/>
      <c r="N123" s="1"/>
      <c r="O123" s="1"/>
    </row>
    <row r="124" spans="1:15" ht="87.5" customHeight="1">
      <c r="A124" s="19" t="s">
        <v>179</v>
      </c>
      <c r="B124" s="58" t="s">
        <v>180</v>
      </c>
      <c r="C124" s="154" t="s">
        <v>1891</v>
      </c>
      <c r="D124" s="421">
        <v>2</v>
      </c>
      <c r="E124" s="23" t="s">
        <v>168</v>
      </c>
      <c r="F124" s="442" t="s">
        <v>1892</v>
      </c>
      <c r="G124" s="183"/>
    </row>
    <row r="125" spans="1:15" ht="32">
      <c r="A125" s="19"/>
      <c r="B125" s="58"/>
      <c r="C125" s="154" t="s">
        <v>1603</v>
      </c>
      <c r="D125" s="421">
        <v>2</v>
      </c>
      <c r="E125" s="23" t="s">
        <v>168</v>
      </c>
      <c r="F125" s="442" t="s">
        <v>1893</v>
      </c>
      <c r="G125" s="22"/>
    </row>
    <row r="126" spans="1:15" ht="58" customHeight="1">
      <c r="A126" s="19" t="s">
        <v>183</v>
      </c>
      <c r="B126" s="58" t="s">
        <v>184</v>
      </c>
      <c r="C126" s="48" t="s">
        <v>2695</v>
      </c>
      <c r="D126" s="421">
        <v>2</v>
      </c>
      <c r="E126" s="23" t="s">
        <v>168</v>
      </c>
      <c r="F126" s="85" t="s">
        <v>1712</v>
      </c>
      <c r="G126" s="22"/>
    </row>
    <row r="127" spans="1:15" ht="51" hidden="1">
      <c r="A127" s="36" t="s">
        <v>185</v>
      </c>
      <c r="B127" s="58" t="s">
        <v>186</v>
      </c>
      <c r="D127" s="34"/>
      <c r="E127" s="35"/>
      <c r="F127" s="34"/>
      <c r="G127" s="34"/>
      <c r="H127" s="124"/>
      <c r="I127" s="124"/>
      <c r="J127" s="124"/>
      <c r="K127" s="124"/>
      <c r="L127" s="124"/>
      <c r="M127" s="1"/>
      <c r="N127" s="1"/>
      <c r="O127" s="1"/>
    </row>
    <row r="128" spans="1:15" ht="80">
      <c r="A128" s="19" t="s">
        <v>188</v>
      </c>
      <c r="B128" s="58" t="s">
        <v>189</v>
      </c>
      <c r="C128" s="24" t="s">
        <v>1894</v>
      </c>
      <c r="D128" s="421">
        <v>2</v>
      </c>
      <c r="E128" s="35" t="s">
        <v>190</v>
      </c>
      <c r="F128" s="329" t="s">
        <v>1895</v>
      </c>
      <c r="G128" s="22"/>
    </row>
    <row r="129" spans="1:15">
      <c r="A129" s="210" t="s">
        <v>191</v>
      </c>
      <c r="B129" s="648" t="s">
        <v>1468</v>
      </c>
      <c r="C129" s="664"/>
      <c r="D129" s="664"/>
      <c r="E129" s="664"/>
      <c r="F129" s="820"/>
      <c r="G129" s="666"/>
      <c r="H129" s="391">
        <f>SUM(D130:D136)</f>
        <v>8</v>
      </c>
      <c r="I129" s="391">
        <f>COUNT(D130:D136)*2</f>
        <v>8</v>
      </c>
    </row>
    <row r="130" spans="1:15" ht="62" customHeight="1">
      <c r="A130" s="19" t="s">
        <v>193</v>
      </c>
      <c r="B130" s="52" t="s">
        <v>194</v>
      </c>
      <c r="C130" s="60" t="s">
        <v>1604</v>
      </c>
      <c r="D130" s="421">
        <v>2</v>
      </c>
      <c r="E130" s="53" t="s">
        <v>382</v>
      </c>
      <c r="F130" s="237" t="s">
        <v>1896</v>
      </c>
      <c r="G130" s="160"/>
    </row>
    <row r="131" spans="1:15" ht="97" hidden="1" customHeight="1">
      <c r="A131" s="36" t="s">
        <v>197</v>
      </c>
      <c r="B131" s="52" t="s">
        <v>198</v>
      </c>
      <c r="C131" s="24"/>
      <c r="D131" s="34"/>
      <c r="E131" s="35"/>
      <c r="F131" s="34"/>
      <c r="G131" s="34"/>
      <c r="H131" s="124"/>
      <c r="I131" s="124"/>
      <c r="J131" s="124"/>
      <c r="K131" s="124"/>
      <c r="L131" s="124"/>
      <c r="M131" s="1"/>
      <c r="N131" s="1"/>
      <c r="O131" s="1"/>
    </row>
    <row r="132" spans="1:15" ht="62.5" customHeight="1">
      <c r="A132" s="19" t="s">
        <v>199</v>
      </c>
      <c r="B132" s="247" t="s">
        <v>200</v>
      </c>
      <c r="C132" s="151" t="s">
        <v>1897</v>
      </c>
      <c r="D132" s="421">
        <v>2</v>
      </c>
      <c r="E132" s="35" t="s">
        <v>168</v>
      </c>
      <c r="F132" s="313"/>
      <c r="G132" s="39"/>
    </row>
    <row r="133" spans="1:15" ht="48">
      <c r="A133" s="19"/>
      <c r="B133" s="247"/>
      <c r="C133" s="233" t="s">
        <v>1898</v>
      </c>
      <c r="D133" s="421">
        <v>2</v>
      </c>
      <c r="E133" s="35" t="s">
        <v>168</v>
      </c>
      <c r="F133" s="85" t="s">
        <v>2519</v>
      </c>
      <c r="G133" s="495"/>
    </row>
    <row r="134" spans="1:15" ht="32">
      <c r="A134" s="19"/>
      <c r="B134" s="247"/>
      <c r="C134" s="38" t="s">
        <v>2095</v>
      </c>
      <c r="D134" s="421">
        <v>2</v>
      </c>
      <c r="E134" s="35" t="s">
        <v>168</v>
      </c>
      <c r="F134" s="237" t="s">
        <v>2523</v>
      </c>
      <c r="G134" s="500"/>
    </row>
    <row r="135" spans="1:15" ht="51" hidden="1">
      <c r="A135" s="36" t="s">
        <v>204</v>
      </c>
      <c r="B135" s="49" t="s">
        <v>205</v>
      </c>
      <c r="C135" s="40"/>
      <c r="D135" s="34"/>
      <c r="E135" s="35"/>
      <c r="F135" s="34"/>
      <c r="H135" s="124"/>
      <c r="I135" s="124"/>
      <c r="J135" s="124"/>
      <c r="K135" s="124"/>
      <c r="L135" s="124"/>
      <c r="M135" s="1"/>
      <c r="N135" s="1"/>
      <c r="O135" s="1"/>
    </row>
    <row r="136" spans="1:15" ht="51" hidden="1">
      <c r="A136" s="36" t="s">
        <v>206</v>
      </c>
      <c r="B136" s="51" t="s">
        <v>207</v>
      </c>
      <c r="C136" s="24"/>
      <c r="D136" s="34"/>
      <c r="E136" s="35"/>
      <c r="F136" s="34"/>
      <c r="H136" s="124"/>
      <c r="I136" s="124"/>
      <c r="J136" s="124"/>
      <c r="K136" s="124"/>
      <c r="L136" s="124"/>
      <c r="M136" s="1"/>
      <c r="N136" s="1"/>
      <c r="O136" s="1"/>
    </row>
    <row r="137" spans="1:15" ht="24.75" customHeight="1">
      <c r="A137" s="210" t="s">
        <v>208</v>
      </c>
      <c r="B137" s="648" t="s">
        <v>209</v>
      </c>
      <c r="C137" s="664"/>
      <c r="D137" s="664"/>
      <c r="E137" s="664"/>
      <c r="F137" s="820"/>
      <c r="G137" s="666"/>
      <c r="H137" s="391">
        <f>SUM(D138:D142)</f>
        <v>10</v>
      </c>
      <c r="I137" s="391">
        <f>COUNT(D138:D142)*2</f>
        <v>10</v>
      </c>
    </row>
    <row r="138" spans="1:15" ht="76" customHeight="1">
      <c r="A138" s="19" t="s">
        <v>210</v>
      </c>
      <c r="B138" s="52" t="s">
        <v>211</v>
      </c>
      <c r="C138" s="24" t="s">
        <v>1899</v>
      </c>
      <c r="D138" s="421">
        <v>2</v>
      </c>
      <c r="E138" s="35" t="s">
        <v>168</v>
      </c>
      <c r="F138" s="329" t="s">
        <v>1900</v>
      </c>
      <c r="G138" s="22"/>
    </row>
    <row r="139" spans="1:15" ht="106" customHeight="1">
      <c r="A139" s="19" t="s">
        <v>214</v>
      </c>
      <c r="B139" s="52" t="s">
        <v>215</v>
      </c>
      <c r="C139" s="40" t="s">
        <v>1194</v>
      </c>
      <c r="D139" s="421">
        <v>2</v>
      </c>
      <c r="E139" s="35" t="s">
        <v>42</v>
      </c>
      <c r="F139" s="85" t="s">
        <v>2351</v>
      </c>
      <c r="G139" s="22"/>
    </row>
    <row r="140" spans="1:15" ht="62.5" customHeight="1">
      <c r="A140" s="19"/>
      <c r="B140" s="52"/>
      <c r="C140" s="67" t="s">
        <v>1901</v>
      </c>
      <c r="D140" s="421">
        <v>2</v>
      </c>
      <c r="E140" s="35" t="s">
        <v>1964</v>
      </c>
      <c r="F140" s="441" t="s">
        <v>1902</v>
      </c>
      <c r="G140" s="22"/>
    </row>
    <row r="141" spans="1:15" ht="102.5" customHeight="1">
      <c r="A141" s="19" t="s">
        <v>216</v>
      </c>
      <c r="B141" s="52" t="s">
        <v>217</v>
      </c>
      <c r="C141" s="38" t="s">
        <v>218</v>
      </c>
      <c r="D141" s="421">
        <v>2</v>
      </c>
      <c r="E141" s="35" t="s">
        <v>219</v>
      </c>
      <c r="F141" s="329" t="s">
        <v>1903</v>
      </c>
      <c r="G141" s="22"/>
    </row>
    <row r="142" spans="1:15" ht="99.5" customHeight="1">
      <c r="A142" s="19" t="s">
        <v>220</v>
      </c>
      <c r="B142" s="49" t="s">
        <v>221</v>
      </c>
      <c r="C142" s="67" t="s">
        <v>1904</v>
      </c>
      <c r="D142" s="421">
        <v>2</v>
      </c>
      <c r="E142" s="35" t="s">
        <v>1905</v>
      </c>
      <c r="F142" s="85" t="s">
        <v>1906</v>
      </c>
      <c r="G142" s="22"/>
    </row>
    <row r="143" spans="1:15">
      <c r="A143" s="210" t="s">
        <v>222</v>
      </c>
      <c r="B143" s="648" t="s">
        <v>223</v>
      </c>
      <c r="C143" s="664"/>
      <c r="D143" s="664"/>
      <c r="E143" s="664"/>
      <c r="F143" s="820"/>
      <c r="G143" s="666"/>
      <c r="H143" s="391">
        <f>SUM(D144:D148)</f>
        <v>6</v>
      </c>
      <c r="I143" s="391">
        <f>COUNT(D144:D148)*2</f>
        <v>6</v>
      </c>
    </row>
    <row r="144" spans="1:15" ht="51">
      <c r="A144" s="19" t="s">
        <v>224</v>
      </c>
      <c r="B144" s="52" t="s">
        <v>225</v>
      </c>
      <c r="C144" s="40" t="s">
        <v>1605</v>
      </c>
      <c r="D144" s="421">
        <v>2</v>
      </c>
      <c r="E144" s="35" t="s">
        <v>122</v>
      </c>
      <c r="F144" s="329" t="s">
        <v>1907</v>
      </c>
      <c r="G144" s="22"/>
    </row>
    <row r="145" spans="1:15" ht="34" hidden="1">
      <c r="A145" s="36" t="s">
        <v>226</v>
      </c>
      <c r="B145" s="52" t="s">
        <v>227</v>
      </c>
      <c r="C145" s="40"/>
      <c r="D145" s="34"/>
      <c r="E145" s="35"/>
      <c r="F145" s="34"/>
      <c r="G145" s="34"/>
      <c r="H145" s="124"/>
      <c r="I145" s="124"/>
      <c r="J145" s="124"/>
      <c r="K145" s="124"/>
      <c r="L145" s="124"/>
      <c r="M145" s="1"/>
      <c r="N145" s="1"/>
      <c r="O145" s="1"/>
    </row>
    <row r="146" spans="1:15" ht="34" hidden="1">
      <c r="A146" s="36" t="s">
        <v>229</v>
      </c>
      <c r="B146" s="52" t="s">
        <v>230</v>
      </c>
      <c r="C146" s="40"/>
      <c r="D146" s="34"/>
      <c r="E146" s="35"/>
      <c r="F146" s="60"/>
      <c r="G146" s="34"/>
      <c r="H146" s="124"/>
      <c r="I146" s="124"/>
      <c r="J146" s="124"/>
      <c r="K146" s="124"/>
      <c r="L146" s="124"/>
      <c r="M146" s="1"/>
      <c r="N146" s="1"/>
      <c r="O146" s="1"/>
    </row>
    <row r="147" spans="1:15" ht="65.25" customHeight="1">
      <c r="A147" s="19" t="s">
        <v>231</v>
      </c>
      <c r="B147" s="52" t="s">
        <v>232</v>
      </c>
      <c r="C147" s="40" t="s">
        <v>1606</v>
      </c>
      <c r="D147" s="421">
        <v>2</v>
      </c>
      <c r="E147" s="35" t="s">
        <v>233</v>
      </c>
      <c r="F147" s="441" t="s">
        <v>2529</v>
      </c>
      <c r="G147" s="22"/>
    </row>
    <row r="148" spans="1:15" ht="69.75" customHeight="1">
      <c r="A148" s="19" t="s">
        <v>235</v>
      </c>
      <c r="B148" s="106" t="s">
        <v>1469</v>
      </c>
      <c r="C148" s="44" t="s">
        <v>1908</v>
      </c>
      <c r="D148" s="421">
        <v>2</v>
      </c>
      <c r="E148" s="35" t="s">
        <v>168</v>
      </c>
      <c r="F148" s="237" t="s">
        <v>2531</v>
      </c>
      <c r="G148" s="22"/>
    </row>
    <row r="149" spans="1:15" ht="26.25" customHeight="1">
      <c r="A149" s="210" t="s">
        <v>237</v>
      </c>
      <c r="B149" s="648" t="s">
        <v>238</v>
      </c>
      <c r="C149" s="835"/>
      <c r="D149" s="664"/>
      <c r="E149" s="664"/>
      <c r="F149" s="820"/>
      <c r="G149" s="666"/>
      <c r="H149" s="391">
        <f>SUM(D150:D159)</f>
        <v>16</v>
      </c>
      <c r="I149" s="391">
        <f>COUNT(D150:D159)*2</f>
        <v>16</v>
      </c>
    </row>
    <row r="150" spans="1:15" ht="68">
      <c r="A150" s="19" t="s">
        <v>239</v>
      </c>
      <c r="B150" s="52" t="s">
        <v>240</v>
      </c>
      <c r="C150" s="47" t="s">
        <v>1909</v>
      </c>
      <c r="D150" s="422">
        <v>2</v>
      </c>
      <c r="E150" s="38" t="s">
        <v>241</v>
      </c>
      <c r="F150" s="329"/>
      <c r="G150" s="41"/>
    </row>
    <row r="151" spans="1:15" ht="32">
      <c r="A151" s="19"/>
      <c r="B151" s="52"/>
      <c r="C151" s="47" t="s">
        <v>1199</v>
      </c>
      <c r="D151" s="422">
        <v>2</v>
      </c>
      <c r="E151" s="38" t="s">
        <v>241</v>
      </c>
      <c r="F151" s="329"/>
      <c r="G151" s="41"/>
    </row>
    <row r="152" spans="1:15" ht="52.5" customHeight="1">
      <c r="A152" s="19"/>
      <c r="B152" s="52"/>
      <c r="C152" s="26" t="s">
        <v>1910</v>
      </c>
      <c r="D152" s="422">
        <v>2</v>
      </c>
      <c r="E152" s="38" t="s">
        <v>241</v>
      </c>
      <c r="F152" s="443" t="s">
        <v>1911</v>
      </c>
      <c r="G152" s="41"/>
    </row>
    <row r="153" spans="1:15" ht="45" customHeight="1">
      <c r="A153" s="19"/>
      <c r="B153" s="52"/>
      <c r="C153" s="40" t="s">
        <v>1201</v>
      </c>
      <c r="D153" s="422">
        <v>2</v>
      </c>
      <c r="E153" s="38" t="s">
        <v>241</v>
      </c>
      <c r="F153" s="329" t="s">
        <v>1912</v>
      </c>
      <c r="G153" s="183"/>
    </row>
    <row r="154" spans="1:15" ht="51">
      <c r="A154" s="19" t="s">
        <v>242</v>
      </c>
      <c r="B154" s="52" t="s">
        <v>243</v>
      </c>
      <c r="C154" s="38" t="s">
        <v>244</v>
      </c>
      <c r="D154" s="422">
        <v>2</v>
      </c>
      <c r="E154" s="35" t="s">
        <v>241</v>
      </c>
      <c r="F154" s="313"/>
      <c r="G154" s="22"/>
    </row>
    <row r="155" spans="1:15" ht="51">
      <c r="A155" s="19" t="s">
        <v>245</v>
      </c>
      <c r="B155" s="49" t="s">
        <v>246</v>
      </c>
      <c r="C155" s="38" t="s">
        <v>247</v>
      </c>
      <c r="D155" s="422">
        <v>2</v>
      </c>
      <c r="E155" s="35" t="s">
        <v>241</v>
      </c>
      <c r="F155" s="313"/>
      <c r="G155" s="22"/>
    </row>
    <row r="156" spans="1:15" ht="76.5" hidden="1" customHeight="1">
      <c r="A156" s="36" t="s">
        <v>248</v>
      </c>
      <c r="B156" s="52" t="s">
        <v>249</v>
      </c>
      <c r="C156" s="24"/>
      <c r="D156" s="34"/>
      <c r="E156" s="35"/>
      <c r="F156" s="34"/>
      <c r="G156" s="34"/>
      <c r="H156" s="124"/>
      <c r="I156" s="124"/>
      <c r="J156" s="124"/>
      <c r="K156" s="124"/>
      <c r="L156" s="124"/>
      <c r="M156" s="1"/>
      <c r="N156" s="1"/>
      <c r="O156" s="1"/>
    </row>
    <row r="157" spans="1:15" ht="68">
      <c r="A157" s="19" t="s">
        <v>252</v>
      </c>
      <c r="B157" s="52" t="s">
        <v>253</v>
      </c>
      <c r="C157" s="40" t="s">
        <v>254</v>
      </c>
      <c r="D157" s="422">
        <v>2</v>
      </c>
      <c r="E157" s="35" t="s">
        <v>1202</v>
      </c>
      <c r="F157" s="313"/>
      <c r="G157" s="22"/>
    </row>
    <row r="158" spans="1:15" ht="48">
      <c r="A158" s="19"/>
      <c r="B158" s="52"/>
      <c r="C158" s="40" t="s">
        <v>1913</v>
      </c>
      <c r="D158" s="422">
        <v>2</v>
      </c>
      <c r="E158" s="35" t="s">
        <v>251</v>
      </c>
      <c r="F158" s="313" t="s">
        <v>1914</v>
      </c>
      <c r="G158" s="22"/>
    </row>
    <row r="159" spans="1:15" ht="68" hidden="1">
      <c r="A159" s="36" t="s">
        <v>255</v>
      </c>
      <c r="B159" s="54" t="s">
        <v>256</v>
      </c>
      <c r="C159" s="24"/>
      <c r="D159" s="34"/>
      <c r="E159" s="35"/>
      <c r="F159" s="34"/>
      <c r="G159" s="34"/>
      <c r="H159" s="124"/>
      <c r="I159" s="124"/>
      <c r="J159" s="124"/>
      <c r="K159" s="124"/>
      <c r="L159" s="124"/>
      <c r="M159" s="1"/>
      <c r="N159" s="1"/>
      <c r="O159" s="1"/>
    </row>
    <row r="160" spans="1:15" ht="36.75" hidden="1" customHeight="1">
      <c r="A160" s="36" t="s">
        <v>257</v>
      </c>
      <c r="B160" s="652" t="s">
        <v>258</v>
      </c>
      <c r="C160" s="836"/>
      <c r="D160" s="836"/>
      <c r="E160" s="836"/>
      <c r="F160" s="836"/>
      <c r="G160" s="836"/>
      <c r="H160" s="124"/>
      <c r="I160" s="124"/>
      <c r="J160" s="124"/>
      <c r="K160" s="124"/>
      <c r="L160" s="124"/>
      <c r="M160" s="1"/>
      <c r="N160" s="1"/>
      <c r="O160" s="1"/>
    </row>
    <row r="161" spans="1:15" ht="48" hidden="1">
      <c r="A161" s="36" t="s">
        <v>259</v>
      </c>
      <c r="B161" s="40" t="s">
        <v>260</v>
      </c>
      <c r="C161" s="40"/>
      <c r="D161" s="244"/>
      <c r="E161" s="244"/>
      <c r="F161" s="244"/>
      <c r="G161" s="244"/>
      <c r="H161" s="124"/>
      <c r="I161" s="124"/>
      <c r="J161" s="124"/>
      <c r="K161" s="124"/>
      <c r="L161" s="124"/>
      <c r="M161" s="1"/>
      <c r="N161" s="1"/>
      <c r="O161" s="1"/>
    </row>
    <row r="162" spans="1:15" ht="32" hidden="1">
      <c r="A162" s="36" t="s">
        <v>261</v>
      </c>
      <c r="B162" s="40" t="s">
        <v>262</v>
      </c>
      <c r="C162" s="40"/>
      <c r="D162" s="244"/>
      <c r="E162" s="244"/>
      <c r="F162" s="244"/>
      <c r="G162" s="244"/>
      <c r="H162" s="124"/>
      <c r="I162" s="124"/>
      <c r="J162" s="124"/>
      <c r="K162" s="124"/>
      <c r="L162" s="124"/>
      <c r="M162" s="1"/>
      <c r="N162" s="1"/>
      <c r="O162" s="1"/>
    </row>
    <row r="163" spans="1:15" ht="64" hidden="1">
      <c r="A163" s="36" t="s">
        <v>263</v>
      </c>
      <c r="B163" s="40" t="s">
        <v>264</v>
      </c>
      <c r="C163" s="40"/>
      <c r="D163" s="244"/>
      <c r="E163" s="244"/>
      <c r="F163" s="244"/>
      <c r="G163" s="244"/>
      <c r="H163" s="124"/>
      <c r="I163" s="124"/>
      <c r="J163" s="124"/>
      <c r="K163" s="124"/>
      <c r="L163" s="124"/>
      <c r="M163" s="1"/>
      <c r="N163" s="1"/>
      <c r="O163" s="1"/>
    </row>
    <row r="164" spans="1:15" ht="96" hidden="1">
      <c r="A164" s="36" t="s">
        <v>265</v>
      </c>
      <c r="B164" s="40" t="s">
        <v>266</v>
      </c>
      <c r="C164" s="40"/>
      <c r="D164" s="40"/>
      <c r="E164" s="244"/>
      <c r="F164" s="244"/>
      <c r="G164" s="244"/>
      <c r="H164" s="124"/>
      <c r="I164" s="124"/>
      <c r="J164" s="124"/>
      <c r="K164" s="124"/>
      <c r="L164" s="124"/>
      <c r="M164" s="1"/>
      <c r="N164" s="1"/>
      <c r="O164" s="1"/>
    </row>
    <row r="165" spans="1:15" ht="80" hidden="1">
      <c r="A165" s="36" t="s">
        <v>267</v>
      </c>
      <c r="B165" s="40" t="s">
        <v>268</v>
      </c>
      <c r="C165" s="40"/>
      <c r="D165" s="244"/>
      <c r="E165" s="244"/>
      <c r="F165" s="244"/>
      <c r="G165" s="244"/>
      <c r="H165" s="124"/>
      <c r="I165" s="124"/>
      <c r="J165" s="124"/>
      <c r="K165" s="124"/>
      <c r="L165" s="124"/>
      <c r="M165" s="1"/>
      <c r="N165" s="1"/>
      <c r="O165" s="1"/>
    </row>
    <row r="166" spans="1:15" ht="32" hidden="1">
      <c r="A166" s="36" t="s">
        <v>269</v>
      </c>
      <c r="B166" s="40" t="s">
        <v>270</v>
      </c>
      <c r="C166" s="40"/>
      <c r="D166" s="244"/>
      <c r="E166" s="244"/>
      <c r="F166" s="244"/>
      <c r="G166" s="244"/>
      <c r="H166" s="124"/>
      <c r="I166" s="124"/>
      <c r="J166" s="124"/>
      <c r="K166" s="124"/>
      <c r="L166" s="124"/>
      <c r="M166" s="1"/>
      <c r="N166" s="1"/>
      <c r="O166" s="1"/>
    </row>
    <row r="167" spans="1:15" ht="64" hidden="1">
      <c r="A167" s="36" t="s">
        <v>271</v>
      </c>
      <c r="B167" s="40" t="s">
        <v>272</v>
      </c>
      <c r="C167" s="40"/>
      <c r="D167" s="248"/>
      <c r="E167" s="244"/>
      <c r="F167" s="244"/>
      <c r="G167" s="249"/>
      <c r="H167" s="124"/>
      <c r="I167" s="124"/>
      <c r="J167" s="124"/>
      <c r="K167" s="124"/>
      <c r="L167" s="124"/>
      <c r="M167" s="1"/>
      <c r="N167" s="1"/>
      <c r="O167" s="1"/>
    </row>
    <row r="168" spans="1:15" ht="80" hidden="1">
      <c r="A168" s="36" t="s">
        <v>273</v>
      </c>
      <c r="B168" s="40" t="s">
        <v>274</v>
      </c>
      <c r="C168" s="40"/>
      <c r="D168" s="244"/>
      <c r="E168" s="244"/>
      <c r="F168" s="244"/>
      <c r="G168" s="244"/>
      <c r="H168" s="124"/>
      <c r="I168" s="124"/>
      <c r="J168" s="124"/>
      <c r="K168" s="124"/>
      <c r="L168" s="124"/>
      <c r="M168" s="1"/>
      <c r="N168" s="1"/>
      <c r="O168" s="1"/>
    </row>
    <row r="169" spans="1:15" ht="48" hidden="1">
      <c r="A169" s="36" t="s">
        <v>275</v>
      </c>
      <c r="B169" s="40" t="s">
        <v>276</v>
      </c>
      <c r="C169" s="40"/>
      <c r="D169" s="244"/>
      <c r="E169" s="244"/>
      <c r="F169" s="244"/>
      <c r="G169" s="244"/>
      <c r="H169" s="124"/>
      <c r="I169" s="124"/>
      <c r="J169" s="124"/>
      <c r="K169" s="124"/>
      <c r="L169" s="124"/>
      <c r="M169" s="1"/>
      <c r="N169" s="1"/>
      <c r="O169" s="1"/>
    </row>
    <row r="170" spans="1:15" ht="80" hidden="1">
      <c r="A170" s="36" t="s">
        <v>277</v>
      </c>
      <c r="B170" s="40" t="s">
        <v>278</v>
      </c>
      <c r="C170" s="40"/>
      <c r="D170" s="244"/>
      <c r="E170" s="244"/>
      <c r="F170" s="244"/>
      <c r="G170" s="244"/>
      <c r="H170" s="124"/>
      <c r="I170" s="124"/>
      <c r="J170" s="124"/>
      <c r="K170" s="124"/>
      <c r="L170" s="124"/>
      <c r="M170" s="1"/>
      <c r="N170" s="1"/>
      <c r="O170" s="1"/>
    </row>
    <row r="171" spans="1:15" ht="48" hidden="1">
      <c r="A171" s="36" t="s">
        <v>279</v>
      </c>
      <c r="B171" s="40" t="s">
        <v>280</v>
      </c>
      <c r="C171" s="40"/>
      <c r="D171" s="244"/>
      <c r="E171" s="244"/>
      <c r="F171" s="244"/>
      <c r="G171" s="244"/>
      <c r="H171" s="124"/>
      <c r="I171" s="124"/>
      <c r="J171" s="124"/>
      <c r="K171" s="124"/>
      <c r="L171" s="124"/>
      <c r="M171" s="1"/>
      <c r="N171" s="1"/>
      <c r="O171" s="1"/>
    </row>
    <row r="172" spans="1:15">
      <c r="A172" s="140"/>
      <c r="B172" s="661" t="s">
        <v>281</v>
      </c>
      <c r="C172" s="661"/>
      <c r="D172" s="662"/>
      <c r="E172" s="661"/>
      <c r="F172" s="819"/>
      <c r="G172" s="661"/>
      <c r="H172" s="391">
        <f>H173+H191+H197+H201+H209+H220+H232</f>
        <v>112</v>
      </c>
      <c r="I172" s="391">
        <f>I173+I191+I197+I201+I209+I220+I232</f>
        <v>112</v>
      </c>
    </row>
    <row r="173" spans="1:15">
      <c r="A173" s="206" t="s">
        <v>282</v>
      </c>
      <c r="B173" s="705" t="s">
        <v>283</v>
      </c>
      <c r="C173" s="673"/>
      <c r="D173" s="672"/>
      <c r="E173" s="673"/>
      <c r="F173" s="818"/>
      <c r="G173" s="706"/>
      <c r="H173" s="391">
        <f>SUM(D174:D190)</f>
        <v>34</v>
      </c>
      <c r="I173" s="391">
        <f>COUNT(D174:D190)*2</f>
        <v>34</v>
      </c>
    </row>
    <row r="174" spans="1:15" ht="80">
      <c r="A174" s="19" t="s">
        <v>284</v>
      </c>
      <c r="B174" s="52" t="s">
        <v>285</v>
      </c>
      <c r="C174" s="211" t="s">
        <v>1607</v>
      </c>
      <c r="D174" s="421">
        <v>2</v>
      </c>
      <c r="E174" s="212" t="s">
        <v>168</v>
      </c>
      <c r="F174" s="444" t="s">
        <v>3210</v>
      </c>
      <c r="G174" s="22"/>
    </row>
    <row r="175" spans="1:15" ht="48">
      <c r="A175" s="19" t="s">
        <v>287</v>
      </c>
      <c r="B175" s="54" t="s">
        <v>3444</v>
      </c>
      <c r="C175" s="121" t="s">
        <v>1608</v>
      </c>
      <c r="D175" s="421">
        <v>2</v>
      </c>
      <c r="E175" s="212" t="s">
        <v>168</v>
      </c>
      <c r="G175" s="501"/>
    </row>
    <row r="176" spans="1:15" ht="32">
      <c r="A176" s="19"/>
      <c r="B176" s="54"/>
      <c r="C176" s="67" t="s">
        <v>1609</v>
      </c>
      <c r="D176" s="421">
        <v>2</v>
      </c>
      <c r="E176" s="212" t="s">
        <v>168</v>
      </c>
      <c r="F176" s="330" t="s">
        <v>1915</v>
      </c>
      <c r="G176" s="22"/>
    </row>
    <row r="177" spans="1:9" ht="32">
      <c r="A177" s="19"/>
      <c r="B177" s="54"/>
      <c r="C177" s="67" t="s">
        <v>1610</v>
      </c>
      <c r="D177" s="421">
        <v>2</v>
      </c>
      <c r="E177" s="212" t="s">
        <v>168</v>
      </c>
      <c r="F177" s="445"/>
      <c r="G177" s="22"/>
    </row>
    <row r="178" spans="1:9" ht="45.75" customHeight="1">
      <c r="A178" s="19"/>
      <c r="B178" s="54"/>
      <c r="C178" s="67" t="s">
        <v>1204</v>
      </c>
      <c r="D178" s="421">
        <v>2</v>
      </c>
      <c r="E178" s="212" t="s">
        <v>168</v>
      </c>
      <c r="F178" s="441" t="s">
        <v>3211</v>
      </c>
      <c r="G178" s="22"/>
    </row>
    <row r="179" spans="1:9" ht="51">
      <c r="A179" s="19" t="s">
        <v>291</v>
      </c>
      <c r="B179" s="37" t="s">
        <v>292</v>
      </c>
      <c r="C179" s="40" t="s">
        <v>1611</v>
      </c>
      <c r="D179" s="421">
        <v>2</v>
      </c>
      <c r="E179" s="212" t="s">
        <v>168</v>
      </c>
      <c r="F179" s="441" t="s">
        <v>1612</v>
      </c>
      <c r="G179" s="22"/>
    </row>
    <row r="180" spans="1:9" ht="32.25" customHeight="1">
      <c r="A180" s="19"/>
      <c r="B180" s="37"/>
      <c r="C180" s="40" t="s">
        <v>1474</v>
      </c>
      <c r="D180" s="421">
        <v>2</v>
      </c>
      <c r="E180" s="212" t="s">
        <v>168</v>
      </c>
      <c r="F180" s="313"/>
      <c r="G180" s="22"/>
    </row>
    <row r="181" spans="1:9" ht="42.75" customHeight="1">
      <c r="A181" s="19"/>
      <c r="B181" s="37"/>
      <c r="C181" s="90" t="s">
        <v>1613</v>
      </c>
      <c r="D181" s="421">
        <v>2</v>
      </c>
      <c r="E181" s="212" t="s">
        <v>168</v>
      </c>
      <c r="F181" s="313"/>
      <c r="G181" s="22"/>
    </row>
    <row r="182" spans="1:9" ht="48">
      <c r="A182" s="19"/>
      <c r="B182" s="37"/>
      <c r="C182" s="26" t="s">
        <v>1614</v>
      </c>
      <c r="D182" s="421">
        <v>2</v>
      </c>
      <c r="E182" s="212" t="s">
        <v>168</v>
      </c>
      <c r="F182" s="445"/>
      <c r="G182" s="22"/>
    </row>
    <row r="183" spans="1:9" ht="48">
      <c r="A183" s="19"/>
      <c r="B183" s="37"/>
      <c r="C183" s="44" t="s">
        <v>1916</v>
      </c>
      <c r="D183" s="421">
        <v>2</v>
      </c>
      <c r="E183" s="212" t="s">
        <v>168</v>
      </c>
      <c r="F183" s="330" t="s">
        <v>3212</v>
      </c>
      <c r="G183" s="22"/>
    </row>
    <row r="184" spans="1:9" ht="32">
      <c r="A184" s="19"/>
      <c r="B184" s="37"/>
      <c r="C184" s="40" t="s">
        <v>3213</v>
      </c>
      <c r="D184" s="421">
        <v>2</v>
      </c>
      <c r="E184" s="212" t="s">
        <v>168</v>
      </c>
      <c r="F184" s="330" t="s">
        <v>1917</v>
      </c>
      <c r="G184" s="22"/>
    </row>
    <row r="185" spans="1:9" ht="16">
      <c r="A185" s="19"/>
      <c r="B185" s="40"/>
      <c r="C185" s="40" t="s">
        <v>1615</v>
      </c>
      <c r="D185" s="421">
        <v>2</v>
      </c>
      <c r="E185" s="212" t="s">
        <v>168</v>
      </c>
      <c r="F185" s="445"/>
      <c r="G185" s="22"/>
    </row>
    <row r="186" spans="1:9" ht="51">
      <c r="A186" s="19" t="s">
        <v>297</v>
      </c>
      <c r="B186" s="37" t="s">
        <v>298</v>
      </c>
      <c r="C186" s="67" t="s">
        <v>2358</v>
      </c>
      <c r="D186" s="421">
        <v>2</v>
      </c>
      <c r="E186" s="23" t="s">
        <v>168</v>
      </c>
      <c r="F186" s="313" t="s">
        <v>2919</v>
      </c>
      <c r="G186" s="22"/>
    </row>
    <row r="187" spans="1:9" ht="48">
      <c r="A187" s="19"/>
      <c r="B187" s="37"/>
      <c r="C187" s="40" t="s">
        <v>1207</v>
      </c>
      <c r="D187" s="421">
        <v>2</v>
      </c>
      <c r="E187" s="212" t="s">
        <v>168</v>
      </c>
      <c r="F187" s="441" t="s">
        <v>1616</v>
      </c>
      <c r="G187" s="22"/>
    </row>
    <row r="188" spans="1:9" ht="51">
      <c r="A188" s="19" t="s">
        <v>300</v>
      </c>
      <c r="B188" s="37" t="s">
        <v>301</v>
      </c>
      <c r="C188" s="40" t="s">
        <v>302</v>
      </c>
      <c r="D188" s="421">
        <v>2</v>
      </c>
      <c r="E188" s="212" t="s">
        <v>168</v>
      </c>
      <c r="F188" s="85" t="s">
        <v>1918</v>
      </c>
      <c r="G188" s="22"/>
    </row>
    <row r="189" spans="1:9" ht="48">
      <c r="A189" s="19" t="s">
        <v>303</v>
      </c>
      <c r="B189" s="37" t="s">
        <v>304</v>
      </c>
      <c r="C189" s="40" t="s">
        <v>1617</v>
      </c>
      <c r="D189" s="421">
        <v>2</v>
      </c>
      <c r="E189" s="212" t="s">
        <v>168</v>
      </c>
      <c r="F189" s="441" t="s">
        <v>1919</v>
      </c>
      <c r="G189" s="22"/>
    </row>
    <row r="190" spans="1:9" ht="85">
      <c r="A190" s="19" t="s">
        <v>305</v>
      </c>
      <c r="B190" s="73" t="s">
        <v>306</v>
      </c>
      <c r="C190" s="211" t="s">
        <v>1920</v>
      </c>
      <c r="D190" s="421">
        <v>2</v>
      </c>
      <c r="E190" s="212" t="s">
        <v>168</v>
      </c>
      <c r="G190" s="22"/>
    </row>
    <row r="191" spans="1:9">
      <c r="A191" s="206" t="s">
        <v>308</v>
      </c>
      <c r="B191" s="703" t="s">
        <v>1480</v>
      </c>
      <c r="C191" s="665"/>
      <c r="D191" s="664"/>
      <c r="E191" s="665"/>
      <c r="F191" s="817"/>
      <c r="G191" s="704"/>
      <c r="H191" s="391">
        <f>SUM(D192:D196)</f>
        <v>8</v>
      </c>
      <c r="I191" s="391">
        <f>COUNT(D192:D196)*2</f>
        <v>8</v>
      </c>
    </row>
    <row r="192" spans="1:9" ht="48">
      <c r="A192" s="19" t="s">
        <v>310</v>
      </c>
      <c r="B192" s="54" t="s">
        <v>311</v>
      </c>
      <c r="C192" s="38" t="s">
        <v>312</v>
      </c>
      <c r="D192" s="423">
        <v>2</v>
      </c>
      <c r="E192" s="35" t="s">
        <v>168</v>
      </c>
      <c r="F192" s="38" t="s">
        <v>2797</v>
      </c>
      <c r="G192" s="22"/>
    </row>
    <row r="193" spans="1:15" ht="68" hidden="1">
      <c r="A193" s="36" t="s">
        <v>313</v>
      </c>
      <c r="B193" s="58" t="s">
        <v>314</v>
      </c>
      <c r="C193" s="24"/>
      <c r="D193" s="34"/>
      <c r="E193" s="35"/>
      <c r="F193" s="34"/>
      <c r="G193" s="34"/>
      <c r="H193" s="124"/>
      <c r="I193" s="124"/>
      <c r="J193" s="124"/>
      <c r="K193" s="124"/>
      <c r="L193" s="124"/>
      <c r="M193" s="1"/>
      <c r="N193" s="1"/>
      <c r="O193" s="1"/>
    </row>
    <row r="194" spans="1:15" ht="59.25" customHeight="1">
      <c r="A194" s="19" t="s">
        <v>315</v>
      </c>
      <c r="B194" s="58" t="s">
        <v>316</v>
      </c>
      <c r="C194" s="250" t="s">
        <v>1618</v>
      </c>
      <c r="D194" s="423">
        <v>2</v>
      </c>
      <c r="E194" s="35" t="s">
        <v>168</v>
      </c>
      <c r="F194" s="85" t="s">
        <v>1921</v>
      </c>
      <c r="G194" s="22"/>
    </row>
    <row r="195" spans="1:15" ht="48">
      <c r="A195" s="19" t="s">
        <v>318</v>
      </c>
      <c r="B195" s="66" t="s">
        <v>319</v>
      </c>
      <c r="C195" s="165" t="s">
        <v>2553</v>
      </c>
      <c r="D195" s="423">
        <v>2</v>
      </c>
      <c r="E195" s="35" t="s">
        <v>168</v>
      </c>
      <c r="F195" s="381" t="s">
        <v>2776</v>
      </c>
      <c r="G195" s="22"/>
    </row>
    <row r="196" spans="1:15" ht="48">
      <c r="A196" s="19"/>
      <c r="B196" s="66"/>
      <c r="C196" s="228" t="s">
        <v>3214</v>
      </c>
      <c r="D196" s="423">
        <v>2</v>
      </c>
      <c r="E196" s="35" t="s">
        <v>168</v>
      </c>
      <c r="F196" s="440" t="s">
        <v>1922</v>
      </c>
      <c r="G196" s="98"/>
    </row>
    <row r="197" spans="1:15">
      <c r="A197" s="206" t="s">
        <v>321</v>
      </c>
      <c r="B197" s="703" t="s">
        <v>1489</v>
      </c>
      <c r="C197" s="665"/>
      <c r="D197" s="664"/>
      <c r="E197" s="665"/>
      <c r="F197" s="817"/>
      <c r="G197" s="704"/>
      <c r="H197" s="391">
        <f>SUM(D198:D200)</f>
        <v>6</v>
      </c>
      <c r="I197" s="391">
        <f>COUNT(D198:D200)*2</f>
        <v>6</v>
      </c>
    </row>
    <row r="198" spans="1:15" ht="48">
      <c r="A198" s="19" t="s">
        <v>323</v>
      </c>
      <c r="B198" s="54" t="s">
        <v>324</v>
      </c>
      <c r="C198" s="38" t="s">
        <v>1619</v>
      </c>
      <c r="D198" s="466">
        <v>2</v>
      </c>
      <c r="E198" s="35" t="s">
        <v>326</v>
      </c>
      <c r="F198" s="237" t="s">
        <v>1923</v>
      </c>
      <c r="G198" s="22"/>
    </row>
    <row r="199" spans="1:15" ht="48">
      <c r="A199" s="19" t="s">
        <v>327</v>
      </c>
      <c r="B199" s="155" t="s">
        <v>328</v>
      </c>
      <c r="C199" s="38" t="s">
        <v>1620</v>
      </c>
      <c r="D199" s="466">
        <v>2</v>
      </c>
      <c r="E199" s="35" t="s">
        <v>168</v>
      </c>
      <c r="F199" s="237" t="s">
        <v>330</v>
      </c>
      <c r="G199" s="22"/>
    </row>
    <row r="200" spans="1:15" ht="68">
      <c r="A200" s="19" t="s">
        <v>331</v>
      </c>
      <c r="B200" s="54" t="s">
        <v>332</v>
      </c>
      <c r="C200" s="38" t="s">
        <v>333</v>
      </c>
      <c r="D200" s="466">
        <v>2</v>
      </c>
      <c r="E200" s="35" t="s">
        <v>81</v>
      </c>
      <c r="F200" s="38" t="s">
        <v>1924</v>
      </c>
      <c r="G200" s="22"/>
    </row>
    <row r="201" spans="1:15">
      <c r="A201" s="206" t="s">
        <v>335</v>
      </c>
      <c r="B201" s="703" t="s">
        <v>336</v>
      </c>
      <c r="C201" s="665"/>
      <c r="D201" s="664"/>
      <c r="E201" s="665"/>
      <c r="F201" s="817"/>
      <c r="G201" s="704"/>
      <c r="H201" s="391">
        <f>SUM(D202:D208)</f>
        <v>10</v>
      </c>
      <c r="I201" s="391">
        <f>COUNT(D202:D208)*2</f>
        <v>10</v>
      </c>
    </row>
    <row r="202" spans="1:15" ht="51" hidden="1">
      <c r="A202" s="36" t="s">
        <v>337</v>
      </c>
      <c r="B202" s="37" t="s">
        <v>338</v>
      </c>
      <c r="D202" s="34"/>
      <c r="E202" s="35"/>
      <c r="F202" s="34"/>
      <c r="G202" s="34"/>
      <c r="H202" s="124"/>
      <c r="I202" s="124"/>
      <c r="J202" s="124"/>
      <c r="K202" s="124"/>
      <c r="L202" s="124"/>
      <c r="M202" s="1"/>
      <c r="N202" s="1"/>
      <c r="O202" s="1"/>
    </row>
    <row r="203" spans="1:15" ht="51">
      <c r="A203" s="19" t="s">
        <v>340</v>
      </c>
      <c r="B203" s="37" t="s">
        <v>341</v>
      </c>
      <c r="C203" s="24" t="s">
        <v>1621</v>
      </c>
      <c r="D203" s="421">
        <v>2</v>
      </c>
      <c r="E203" s="35" t="s">
        <v>339</v>
      </c>
      <c r="F203" s="441" t="s">
        <v>1622</v>
      </c>
      <c r="G203" s="22"/>
    </row>
    <row r="204" spans="1:15" ht="51">
      <c r="A204" s="19" t="s">
        <v>342</v>
      </c>
      <c r="B204" s="37" t="s">
        <v>343</v>
      </c>
      <c r="C204" s="26" t="s">
        <v>1623</v>
      </c>
      <c r="D204" s="421">
        <v>2</v>
      </c>
      <c r="E204" s="35" t="s">
        <v>345</v>
      </c>
      <c r="F204" s="441" t="s">
        <v>1624</v>
      </c>
      <c r="G204" s="22"/>
    </row>
    <row r="205" spans="1:15" ht="51" hidden="1">
      <c r="A205" s="36" t="s">
        <v>346</v>
      </c>
      <c r="B205" s="37" t="s">
        <v>347</v>
      </c>
      <c r="C205" s="24"/>
      <c r="D205" s="34"/>
      <c r="E205" s="35"/>
      <c r="F205" s="34"/>
      <c r="G205" s="34"/>
      <c r="H205" s="124"/>
      <c r="I205" s="124"/>
      <c r="J205" s="124"/>
      <c r="K205" s="124"/>
      <c r="L205" s="124"/>
      <c r="M205" s="1"/>
      <c r="N205" s="1"/>
      <c r="O205" s="1"/>
    </row>
    <row r="206" spans="1:15" ht="34">
      <c r="A206" s="19" t="s">
        <v>349</v>
      </c>
      <c r="B206" s="37" t="s">
        <v>350</v>
      </c>
      <c r="C206" s="24" t="s">
        <v>1625</v>
      </c>
      <c r="D206" s="421">
        <v>2</v>
      </c>
      <c r="E206" s="35" t="s">
        <v>81</v>
      </c>
      <c r="F206" s="237" t="s">
        <v>1626</v>
      </c>
      <c r="G206" s="22"/>
    </row>
    <row r="207" spans="1:15" ht="32">
      <c r="A207" s="19"/>
      <c r="B207" s="37"/>
      <c r="C207" s="24" t="s">
        <v>1627</v>
      </c>
      <c r="D207" s="421">
        <v>2</v>
      </c>
      <c r="E207" s="35" t="s">
        <v>81</v>
      </c>
      <c r="F207" s="237" t="s">
        <v>1925</v>
      </c>
      <c r="G207" s="22"/>
    </row>
    <row r="208" spans="1:15" ht="32">
      <c r="A208" s="19"/>
      <c r="B208" s="37"/>
      <c r="C208" s="59" t="s">
        <v>2802</v>
      </c>
      <c r="D208" s="421">
        <v>2</v>
      </c>
      <c r="E208" s="35" t="s">
        <v>81</v>
      </c>
      <c r="F208" s="441" t="s">
        <v>1628</v>
      </c>
      <c r="G208" s="22"/>
    </row>
    <row r="209" spans="1:15">
      <c r="A209" s="206" t="s">
        <v>352</v>
      </c>
      <c r="B209" s="703" t="s">
        <v>353</v>
      </c>
      <c r="C209" s="665"/>
      <c r="D209" s="664"/>
      <c r="E209" s="665"/>
      <c r="F209" s="817"/>
      <c r="G209" s="704"/>
      <c r="H209" s="391">
        <f>SUM(D210:D219)</f>
        <v>20</v>
      </c>
      <c r="I209" s="391">
        <f>COUNT(D210:D219)*2</f>
        <v>20</v>
      </c>
    </row>
    <row r="210" spans="1:15" ht="64">
      <c r="A210" s="19" t="s">
        <v>354</v>
      </c>
      <c r="B210" s="37" t="s">
        <v>355</v>
      </c>
      <c r="C210" s="154" t="s">
        <v>1500</v>
      </c>
      <c r="D210" s="421">
        <v>2</v>
      </c>
      <c r="E210" s="35" t="s">
        <v>357</v>
      </c>
      <c r="F210" s="382" t="s">
        <v>2777</v>
      </c>
      <c r="G210" s="22"/>
    </row>
    <row r="211" spans="1:15" ht="34.5" customHeight="1">
      <c r="A211" s="19"/>
      <c r="B211" s="37"/>
      <c r="C211" s="40" t="s">
        <v>1501</v>
      </c>
      <c r="D211" s="421">
        <v>2</v>
      </c>
      <c r="E211" s="35" t="s">
        <v>357</v>
      </c>
      <c r="F211" s="441" t="s">
        <v>1502</v>
      </c>
      <c r="G211" s="22"/>
    </row>
    <row r="212" spans="1:15" ht="32">
      <c r="A212" s="19"/>
      <c r="B212" s="37"/>
      <c r="C212" s="154" t="s">
        <v>1629</v>
      </c>
      <c r="D212" s="421">
        <v>2</v>
      </c>
      <c r="E212" s="35" t="s">
        <v>357</v>
      </c>
      <c r="F212" s="441" t="s">
        <v>1630</v>
      </c>
      <c r="G212" s="22"/>
    </row>
    <row r="213" spans="1:15" ht="32">
      <c r="A213" s="19"/>
      <c r="B213" s="37"/>
      <c r="C213" s="154" t="s">
        <v>1631</v>
      </c>
      <c r="D213" s="421">
        <v>2</v>
      </c>
      <c r="E213" s="35" t="s">
        <v>357</v>
      </c>
      <c r="F213" s="44" t="s">
        <v>3476</v>
      </c>
      <c r="G213" s="22"/>
    </row>
    <row r="214" spans="1:15" ht="48">
      <c r="A214" s="19"/>
      <c r="B214" s="37"/>
      <c r="C214" s="214" t="s">
        <v>1632</v>
      </c>
      <c r="D214" s="421">
        <v>2</v>
      </c>
      <c r="E214" s="79" t="s">
        <v>357</v>
      </c>
      <c r="F214" s="330" t="s">
        <v>1633</v>
      </c>
      <c r="G214" s="22"/>
    </row>
    <row r="215" spans="1:15" ht="46.5" customHeight="1">
      <c r="A215" s="19"/>
      <c r="B215" s="37"/>
      <c r="C215" s="154" t="s">
        <v>1634</v>
      </c>
      <c r="D215" s="421">
        <v>2</v>
      </c>
      <c r="E215" s="35" t="s">
        <v>357</v>
      </c>
      <c r="F215" s="441" t="s">
        <v>1635</v>
      </c>
      <c r="G215" s="22"/>
    </row>
    <row r="216" spans="1:15" ht="34">
      <c r="A216" s="19" t="s">
        <v>360</v>
      </c>
      <c r="B216" s="37" t="s">
        <v>361</v>
      </c>
      <c r="C216" s="154" t="s">
        <v>1636</v>
      </c>
      <c r="D216" s="421">
        <v>2</v>
      </c>
      <c r="E216" s="35" t="s">
        <v>357</v>
      </c>
      <c r="F216" s="441" t="s">
        <v>1637</v>
      </c>
      <c r="G216" s="22"/>
    </row>
    <row r="217" spans="1:15" ht="32.25" customHeight="1">
      <c r="A217" s="19"/>
      <c r="B217" s="37"/>
      <c r="C217" s="154" t="s">
        <v>1503</v>
      </c>
      <c r="D217" s="421">
        <v>2</v>
      </c>
      <c r="E217" s="35" t="s">
        <v>357</v>
      </c>
      <c r="F217" s="441" t="s">
        <v>1638</v>
      </c>
      <c r="G217" s="22"/>
    </row>
    <row r="218" spans="1:15" ht="16">
      <c r="A218" s="19"/>
      <c r="B218" s="37"/>
      <c r="C218" s="40" t="s">
        <v>1639</v>
      </c>
      <c r="D218" s="421">
        <v>2</v>
      </c>
      <c r="E218" s="35" t="s">
        <v>357</v>
      </c>
      <c r="F218" s="445" t="s">
        <v>1640</v>
      </c>
      <c r="G218" s="22"/>
    </row>
    <row r="219" spans="1:15" ht="144">
      <c r="A219" s="19" t="s">
        <v>363</v>
      </c>
      <c r="B219" s="58" t="s">
        <v>364</v>
      </c>
      <c r="C219" s="24" t="s">
        <v>1926</v>
      </c>
      <c r="D219" s="421">
        <v>2</v>
      </c>
      <c r="E219" s="35" t="s">
        <v>357</v>
      </c>
      <c r="F219" s="237" t="s">
        <v>3350</v>
      </c>
      <c r="G219" s="375"/>
    </row>
    <row r="220" spans="1:15">
      <c r="A220" s="206" t="s">
        <v>365</v>
      </c>
      <c r="B220" s="703" t="s">
        <v>2930</v>
      </c>
      <c r="C220" s="665"/>
      <c r="D220" s="664"/>
      <c r="E220" s="665"/>
      <c r="F220" s="817"/>
      <c r="G220" s="704"/>
      <c r="H220" s="391">
        <f>SUM(D221:D231)</f>
        <v>20</v>
      </c>
      <c r="I220" s="391">
        <f>COUNT(D221:D231)*2</f>
        <v>20</v>
      </c>
    </row>
    <row r="221" spans="1:15" ht="51">
      <c r="A221" s="19" t="s">
        <v>367</v>
      </c>
      <c r="B221" s="37" t="s">
        <v>368</v>
      </c>
      <c r="C221" s="20" t="s">
        <v>369</v>
      </c>
      <c r="D221" s="421">
        <v>2</v>
      </c>
      <c r="E221" s="23" t="s">
        <v>168</v>
      </c>
      <c r="F221" s="441" t="s">
        <v>3215</v>
      </c>
      <c r="G221" s="22"/>
    </row>
    <row r="222" spans="1:15" ht="68" hidden="1">
      <c r="A222" s="36" t="s">
        <v>370</v>
      </c>
      <c r="B222" s="37" t="s">
        <v>371</v>
      </c>
      <c r="C222" s="24"/>
      <c r="D222" s="34" t="s">
        <v>1641</v>
      </c>
      <c r="E222" s="35"/>
      <c r="F222" s="34"/>
      <c r="G222" s="34"/>
      <c r="H222" s="124"/>
      <c r="I222" s="124"/>
      <c r="J222" s="124"/>
      <c r="K222" s="124"/>
      <c r="L222" s="124"/>
      <c r="M222" s="1"/>
      <c r="N222" s="1"/>
      <c r="O222" s="1"/>
    </row>
    <row r="223" spans="1:15" ht="68">
      <c r="A223" s="19" t="s">
        <v>375</v>
      </c>
      <c r="B223" s="37" t="s">
        <v>376</v>
      </c>
      <c r="C223" s="156" t="s">
        <v>1223</v>
      </c>
      <c r="D223" s="421">
        <v>2</v>
      </c>
      <c r="E223" s="23" t="s">
        <v>168</v>
      </c>
      <c r="F223" s="441" t="s">
        <v>1642</v>
      </c>
      <c r="G223" s="22"/>
    </row>
    <row r="224" spans="1:15" ht="78.75" customHeight="1">
      <c r="A224" s="19" t="s">
        <v>377</v>
      </c>
      <c r="B224" s="37" t="s">
        <v>378</v>
      </c>
      <c r="C224" s="20" t="s">
        <v>1224</v>
      </c>
      <c r="D224" s="421">
        <v>2</v>
      </c>
      <c r="E224" s="23" t="s">
        <v>168</v>
      </c>
      <c r="F224" s="441" t="s">
        <v>3216</v>
      </c>
      <c r="G224" s="22"/>
    </row>
    <row r="225" spans="1:15" ht="34">
      <c r="A225" s="19" t="s">
        <v>379</v>
      </c>
      <c r="B225" s="37" t="s">
        <v>380</v>
      </c>
      <c r="C225" s="20" t="s">
        <v>381</v>
      </c>
      <c r="D225" s="421">
        <v>2</v>
      </c>
      <c r="E225" s="35" t="s">
        <v>382</v>
      </c>
      <c r="F225" s="38" t="s">
        <v>1225</v>
      </c>
      <c r="G225" s="22"/>
    </row>
    <row r="226" spans="1:15" ht="64">
      <c r="A226" s="19" t="s">
        <v>383</v>
      </c>
      <c r="B226" s="37" t="s">
        <v>384</v>
      </c>
      <c r="C226" s="24" t="s">
        <v>3217</v>
      </c>
      <c r="D226" s="421">
        <v>2</v>
      </c>
      <c r="E226" s="35" t="s">
        <v>382</v>
      </c>
      <c r="F226" s="237" t="s">
        <v>1643</v>
      </c>
      <c r="G226" s="183"/>
    </row>
    <row r="227" spans="1:15" ht="34">
      <c r="A227" s="19"/>
      <c r="B227" s="37"/>
      <c r="C227" s="20" t="s">
        <v>2810</v>
      </c>
      <c r="D227" s="421">
        <v>2</v>
      </c>
      <c r="E227" s="44" t="s">
        <v>168</v>
      </c>
      <c r="F227" s="38" t="s">
        <v>2169</v>
      </c>
      <c r="G227" s="22"/>
    </row>
    <row r="228" spans="1:15" ht="51">
      <c r="A228" s="19" t="s">
        <v>387</v>
      </c>
      <c r="B228" s="37" t="s">
        <v>388</v>
      </c>
      <c r="C228" s="24" t="s">
        <v>1644</v>
      </c>
      <c r="D228" s="421">
        <v>2</v>
      </c>
      <c r="E228" s="35" t="s">
        <v>382</v>
      </c>
      <c r="F228" s="441" t="s">
        <v>1645</v>
      </c>
      <c r="G228" s="22"/>
    </row>
    <row r="229" spans="1:15" ht="16">
      <c r="A229" s="157"/>
      <c r="B229" s="97"/>
      <c r="C229" s="24" t="s">
        <v>1226</v>
      </c>
      <c r="D229" s="421">
        <v>2</v>
      </c>
      <c r="E229" s="35" t="s">
        <v>382</v>
      </c>
      <c r="F229" s="446" t="s">
        <v>3218</v>
      </c>
      <c r="G229" s="22"/>
    </row>
    <row r="230" spans="1:15" ht="32">
      <c r="A230" s="157"/>
      <c r="B230" s="97"/>
      <c r="C230" s="40" t="s">
        <v>1227</v>
      </c>
      <c r="D230" s="421">
        <v>2</v>
      </c>
      <c r="E230" s="35" t="s">
        <v>382</v>
      </c>
      <c r="F230" s="441" t="s">
        <v>1927</v>
      </c>
      <c r="G230" s="22"/>
    </row>
    <row r="231" spans="1:15" ht="16">
      <c r="A231" s="157"/>
      <c r="B231" s="97"/>
      <c r="C231" s="40" t="s">
        <v>1646</v>
      </c>
      <c r="D231" s="421">
        <v>2</v>
      </c>
      <c r="E231" s="35" t="s">
        <v>382</v>
      </c>
      <c r="F231" s="441" t="s">
        <v>1928</v>
      </c>
      <c r="G231" s="96"/>
    </row>
    <row r="232" spans="1:15">
      <c r="A232" s="76" t="s">
        <v>391</v>
      </c>
      <c r="B232" s="682" t="s">
        <v>392</v>
      </c>
      <c r="C232" s="683"/>
      <c r="D232" s="672"/>
      <c r="E232" s="683"/>
      <c r="F232" s="837"/>
      <c r="G232" s="684"/>
      <c r="H232" s="391">
        <f>SUM(D233:D248)</f>
        <v>14</v>
      </c>
      <c r="I232" s="391">
        <f>COUNT(D233:D248)*2</f>
        <v>14</v>
      </c>
    </row>
    <row r="233" spans="1:15" ht="48">
      <c r="A233" s="167" t="s">
        <v>393</v>
      </c>
      <c r="B233" s="77" t="s">
        <v>394</v>
      </c>
      <c r="C233" s="40" t="s">
        <v>395</v>
      </c>
      <c r="D233" s="425">
        <v>2</v>
      </c>
      <c r="E233" s="75" t="s">
        <v>122</v>
      </c>
      <c r="F233" s="441" t="s">
        <v>1717</v>
      </c>
      <c r="G233" s="463"/>
    </row>
    <row r="234" spans="1:15" ht="69.75" customHeight="1">
      <c r="A234" s="78" t="s">
        <v>396</v>
      </c>
      <c r="B234" s="40" t="s">
        <v>397</v>
      </c>
      <c r="C234" s="77" t="s">
        <v>398</v>
      </c>
      <c r="D234" s="425">
        <v>2</v>
      </c>
      <c r="E234" s="79" t="s">
        <v>122</v>
      </c>
      <c r="F234" s="441" t="s">
        <v>399</v>
      </c>
      <c r="G234" s="502"/>
    </row>
    <row r="235" spans="1:15" ht="64" hidden="1">
      <c r="A235" s="36" t="s">
        <v>396</v>
      </c>
      <c r="B235" s="77" t="s">
        <v>397</v>
      </c>
      <c r="C235" s="77"/>
      <c r="D235" s="24"/>
      <c r="E235" s="79"/>
      <c r="F235" s="40"/>
      <c r="G235" s="215"/>
      <c r="H235" s="124"/>
      <c r="I235" s="124"/>
      <c r="J235" s="124"/>
      <c r="K235" s="124"/>
      <c r="L235" s="124"/>
      <c r="M235" s="1"/>
      <c r="N235" s="1"/>
      <c r="O235" s="1"/>
    </row>
    <row r="236" spans="1:15" ht="48" hidden="1">
      <c r="A236" s="36" t="s">
        <v>400</v>
      </c>
      <c r="B236" s="77" t="s">
        <v>401</v>
      </c>
      <c r="C236" s="77"/>
      <c r="D236" s="24"/>
      <c r="E236" s="79"/>
      <c r="F236" s="40"/>
      <c r="G236" s="215"/>
      <c r="H236" s="124"/>
      <c r="I236" s="124"/>
      <c r="J236" s="124"/>
      <c r="K236" s="124"/>
      <c r="L236" s="124"/>
      <c r="M236" s="1"/>
      <c r="N236" s="1"/>
      <c r="O236" s="1"/>
    </row>
    <row r="237" spans="1:15" ht="64" hidden="1">
      <c r="A237" s="36" t="s">
        <v>402</v>
      </c>
      <c r="B237" s="77" t="s">
        <v>403</v>
      </c>
      <c r="C237" s="77"/>
      <c r="D237" s="24"/>
      <c r="E237" s="79"/>
      <c r="F237" s="40"/>
      <c r="G237" s="215"/>
      <c r="H237" s="124"/>
      <c r="I237" s="124"/>
      <c r="J237" s="124"/>
      <c r="K237" s="124"/>
      <c r="L237" s="124"/>
      <c r="M237" s="1"/>
      <c r="N237" s="1"/>
      <c r="O237" s="1"/>
    </row>
    <row r="238" spans="1:15" ht="48" hidden="1">
      <c r="A238" s="36" t="s">
        <v>404</v>
      </c>
      <c r="B238" s="77" t="s">
        <v>405</v>
      </c>
      <c r="C238" s="77"/>
      <c r="D238" s="24"/>
      <c r="E238" s="79"/>
      <c r="F238" s="40"/>
      <c r="G238" s="215"/>
      <c r="H238" s="124"/>
      <c r="I238" s="124"/>
      <c r="J238" s="124"/>
      <c r="K238" s="124"/>
      <c r="L238" s="124"/>
      <c r="M238" s="1"/>
      <c r="N238" s="1"/>
      <c r="O238" s="1"/>
    </row>
    <row r="239" spans="1:15" ht="64" hidden="1">
      <c r="A239" s="36" t="s">
        <v>406</v>
      </c>
      <c r="B239" s="77" t="s">
        <v>407</v>
      </c>
      <c r="C239" s="77"/>
      <c r="D239" s="24"/>
      <c r="E239" s="79"/>
      <c r="F239" s="40"/>
      <c r="G239" s="215"/>
      <c r="H239" s="124"/>
      <c r="I239" s="124"/>
      <c r="J239" s="124"/>
      <c r="K239" s="124"/>
      <c r="L239" s="124"/>
      <c r="M239" s="1"/>
      <c r="N239" s="1"/>
      <c r="O239" s="1"/>
    </row>
    <row r="240" spans="1:15" ht="64" hidden="1">
      <c r="A240" s="36" t="s">
        <v>408</v>
      </c>
      <c r="B240" s="77" t="s">
        <v>409</v>
      </c>
      <c r="C240" s="77"/>
      <c r="D240" s="24"/>
      <c r="E240" s="79"/>
      <c r="F240" s="40"/>
      <c r="G240" s="215"/>
      <c r="H240" s="124"/>
      <c r="I240" s="124"/>
      <c r="J240" s="124"/>
      <c r="K240" s="124"/>
      <c r="L240" s="124"/>
      <c r="M240" s="1"/>
      <c r="N240" s="1"/>
      <c r="O240" s="1"/>
    </row>
    <row r="241" spans="1:15" ht="64" hidden="1">
      <c r="A241" s="36" t="s">
        <v>410</v>
      </c>
      <c r="B241" s="77" t="s">
        <v>411</v>
      </c>
      <c r="C241" s="77"/>
      <c r="D241" s="24"/>
      <c r="E241" s="79"/>
      <c r="F241" s="40"/>
      <c r="G241" s="215"/>
      <c r="H241" s="124"/>
      <c r="I241" s="124"/>
      <c r="J241" s="124"/>
      <c r="K241" s="124"/>
      <c r="L241" s="124"/>
      <c r="M241" s="1"/>
      <c r="N241" s="1"/>
      <c r="O241" s="1"/>
    </row>
    <row r="242" spans="1:15" ht="59.25" customHeight="1">
      <c r="A242" s="19" t="s">
        <v>1228</v>
      </c>
      <c r="B242" s="242" t="s">
        <v>413</v>
      </c>
      <c r="C242" s="40" t="s">
        <v>3219</v>
      </c>
      <c r="D242" s="425">
        <v>2</v>
      </c>
      <c r="E242" s="35" t="s">
        <v>81</v>
      </c>
      <c r="F242" s="315" t="s">
        <v>1929</v>
      </c>
      <c r="G242" s="39"/>
    </row>
    <row r="243" spans="1:15" ht="16">
      <c r="A243" s="19"/>
      <c r="B243" s="242"/>
      <c r="C243" s="40" t="s">
        <v>1930</v>
      </c>
      <c r="D243" s="425">
        <v>2</v>
      </c>
      <c r="E243" s="35" t="s">
        <v>81</v>
      </c>
      <c r="F243" s="330" t="s">
        <v>3220</v>
      </c>
      <c r="G243" s="22"/>
    </row>
    <row r="244" spans="1:15" ht="31.5" customHeight="1">
      <c r="A244" s="19"/>
      <c r="B244" s="242"/>
      <c r="C244" s="251" t="s">
        <v>1931</v>
      </c>
      <c r="D244" s="425">
        <v>2</v>
      </c>
      <c r="E244" s="35" t="s">
        <v>81</v>
      </c>
      <c r="F244" s="330" t="s">
        <v>3221</v>
      </c>
      <c r="G244" s="22"/>
    </row>
    <row r="245" spans="1:15" ht="32">
      <c r="A245" s="157"/>
      <c r="B245" s="97"/>
      <c r="C245" s="24" t="s">
        <v>414</v>
      </c>
      <c r="D245" s="425">
        <v>2</v>
      </c>
      <c r="E245" s="38" t="s">
        <v>122</v>
      </c>
      <c r="F245" s="44" t="s">
        <v>415</v>
      </c>
      <c r="G245" s="22"/>
    </row>
    <row r="246" spans="1:15" ht="16">
      <c r="A246" s="157"/>
      <c r="B246" s="97"/>
      <c r="C246" s="44" t="s">
        <v>416</v>
      </c>
      <c r="D246" s="425">
        <v>2</v>
      </c>
      <c r="E246" s="38" t="s">
        <v>122</v>
      </c>
      <c r="F246" s="441" t="s">
        <v>417</v>
      </c>
      <c r="G246" s="96"/>
    </row>
    <row r="247" spans="1:15" ht="15" hidden="1" customHeight="1">
      <c r="A247" s="36" t="s">
        <v>418</v>
      </c>
      <c r="B247" s="77" t="s">
        <v>419</v>
      </c>
      <c r="C247" s="77"/>
      <c r="D247" s="77"/>
      <c r="E247" s="77"/>
      <c r="F247" s="77"/>
      <c r="G247" s="77"/>
      <c r="H247" s="390"/>
      <c r="I247" s="390"/>
      <c r="J247" s="124"/>
      <c r="K247" s="124"/>
      <c r="L247" s="124"/>
      <c r="M247" s="1"/>
      <c r="N247" s="1"/>
      <c r="O247" s="1"/>
    </row>
    <row r="248" spans="1:15" ht="15" hidden="1" customHeight="1">
      <c r="A248" s="43" t="s">
        <v>422</v>
      </c>
      <c r="B248" s="77" t="s">
        <v>423</v>
      </c>
      <c r="C248" s="77"/>
      <c r="D248" s="77"/>
      <c r="E248" s="77"/>
      <c r="F248" s="77"/>
      <c r="G248" s="77"/>
      <c r="H248" s="390"/>
      <c r="I248" s="390"/>
      <c r="J248" s="124"/>
      <c r="K248" s="124"/>
      <c r="L248" s="124"/>
      <c r="M248" s="1"/>
      <c r="N248" s="1"/>
      <c r="O248" s="1"/>
    </row>
    <row r="249" spans="1:15">
      <c r="A249" s="157"/>
      <c r="B249" s="661" t="s">
        <v>424</v>
      </c>
      <c r="C249" s="661"/>
      <c r="D249" s="662"/>
      <c r="E249" s="661"/>
      <c r="F249" s="819"/>
      <c r="G249" s="661"/>
      <c r="H249" s="391">
        <f>H250+H255+H269+H281+H291+H295+H310+H320+H324+H329</f>
        <v>118</v>
      </c>
      <c r="I249" s="391">
        <f>I250+I255+I269+I281+I291+I295+I310+I320+I324+I329</f>
        <v>118</v>
      </c>
    </row>
    <row r="250" spans="1:15" ht="22.5" customHeight="1">
      <c r="A250" s="210" t="s">
        <v>425</v>
      </c>
      <c r="B250" s="703" t="s">
        <v>2935</v>
      </c>
      <c r="C250" s="665"/>
      <c r="D250" s="664"/>
      <c r="E250" s="665"/>
      <c r="F250" s="817"/>
      <c r="G250" s="704"/>
      <c r="H250" s="391">
        <f>SUM(D251:D254)</f>
        <v>6</v>
      </c>
      <c r="I250" s="391">
        <f>COUNT(D251:D254)*2</f>
        <v>6</v>
      </c>
    </row>
    <row r="251" spans="1:15" ht="51">
      <c r="A251" s="19" t="s">
        <v>427</v>
      </c>
      <c r="B251" s="54" t="s">
        <v>428</v>
      </c>
      <c r="C251" s="38" t="s">
        <v>2814</v>
      </c>
      <c r="D251" s="421">
        <v>2</v>
      </c>
      <c r="E251" s="35" t="s">
        <v>122</v>
      </c>
      <c r="F251" s="442" t="s">
        <v>3120</v>
      </c>
      <c r="G251" s="22"/>
    </row>
    <row r="252" spans="1:15" ht="48">
      <c r="A252" s="19"/>
      <c r="B252" s="54"/>
      <c r="C252" s="44" t="s">
        <v>2936</v>
      </c>
      <c r="D252" s="421">
        <v>2</v>
      </c>
      <c r="E252" s="35" t="s">
        <v>122</v>
      </c>
      <c r="F252" s="330" t="s">
        <v>1932</v>
      </c>
      <c r="G252" s="22"/>
    </row>
    <row r="253" spans="1:15" ht="68">
      <c r="A253" s="19" t="s">
        <v>429</v>
      </c>
      <c r="B253" s="37" t="s">
        <v>430</v>
      </c>
      <c r="C253" s="38" t="s">
        <v>2764</v>
      </c>
      <c r="D253" s="421">
        <v>2</v>
      </c>
      <c r="E253" s="35" t="s">
        <v>431</v>
      </c>
      <c r="F253" s="442" t="s">
        <v>3222</v>
      </c>
      <c r="G253" s="22"/>
    </row>
    <row r="254" spans="1:15" ht="51" hidden="1">
      <c r="A254" s="36" t="s">
        <v>432</v>
      </c>
      <c r="B254" s="37" t="s">
        <v>433</v>
      </c>
      <c r="C254" s="40"/>
      <c r="D254" s="34"/>
      <c r="E254" s="35"/>
      <c r="F254" s="34"/>
      <c r="G254" s="34"/>
      <c r="H254" s="124"/>
      <c r="I254" s="124"/>
      <c r="J254" s="124"/>
      <c r="K254" s="124"/>
      <c r="L254" s="124"/>
      <c r="M254" s="1"/>
      <c r="N254" s="1"/>
      <c r="O254" s="1"/>
    </row>
    <row r="255" spans="1:15">
      <c r="A255" s="210" t="s">
        <v>434</v>
      </c>
      <c r="B255" s="703" t="s">
        <v>435</v>
      </c>
      <c r="C255" s="665"/>
      <c r="D255" s="664"/>
      <c r="E255" s="665"/>
      <c r="F255" s="817"/>
      <c r="G255" s="704"/>
      <c r="H255" s="391">
        <f>SUM(D256:D268)</f>
        <v>22</v>
      </c>
      <c r="I255" s="391">
        <f>COUNT(D256:D268)*2</f>
        <v>22</v>
      </c>
    </row>
    <row r="256" spans="1:15" ht="63.75" customHeight="1">
      <c r="A256" s="19" t="s">
        <v>436</v>
      </c>
      <c r="B256" s="37" t="s">
        <v>437</v>
      </c>
      <c r="C256" s="40" t="s">
        <v>1647</v>
      </c>
      <c r="D256" s="423">
        <v>2</v>
      </c>
      <c r="E256" s="35" t="s">
        <v>122</v>
      </c>
      <c r="F256" s="441" t="s">
        <v>1933</v>
      </c>
      <c r="G256" s="22"/>
    </row>
    <row r="257" spans="1:15" ht="32">
      <c r="A257" s="19"/>
      <c r="B257" s="37"/>
      <c r="C257" s="40" t="s">
        <v>2480</v>
      </c>
      <c r="D257" s="423">
        <v>2</v>
      </c>
      <c r="E257" s="38" t="s">
        <v>339</v>
      </c>
      <c r="F257" s="38"/>
      <c r="G257" s="22"/>
    </row>
    <row r="258" spans="1:15" ht="51" hidden="1">
      <c r="A258" s="36" t="s">
        <v>438</v>
      </c>
      <c r="B258" s="54" t="s">
        <v>439</v>
      </c>
      <c r="C258" s="24"/>
      <c r="D258" s="34"/>
      <c r="E258" s="35"/>
      <c r="F258" s="34"/>
      <c r="G258" s="34"/>
      <c r="H258" s="124"/>
      <c r="I258" s="124"/>
      <c r="J258" s="124"/>
      <c r="K258" s="124"/>
      <c r="L258" s="124"/>
      <c r="M258" s="1"/>
      <c r="N258" s="1"/>
      <c r="O258" s="1"/>
    </row>
    <row r="259" spans="1:15" ht="44.25" customHeight="1">
      <c r="A259" s="19" t="s">
        <v>440</v>
      </c>
      <c r="B259" s="37" t="s">
        <v>441</v>
      </c>
      <c r="C259" s="40" t="s">
        <v>442</v>
      </c>
      <c r="D259" s="423">
        <v>2</v>
      </c>
      <c r="E259" s="35" t="s">
        <v>168</v>
      </c>
      <c r="F259" s="313"/>
      <c r="G259" s="22"/>
    </row>
    <row r="260" spans="1:15" ht="32">
      <c r="A260" s="19"/>
      <c r="B260" s="37"/>
      <c r="C260" s="44" t="s">
        <v>3223</v>
      </c>
      <c r="D260" s="423">
        <v>2</v>
      </c>
      <c r="E260" s="35" t="s">
        <v>168</v>
      </c>
      <c r="F260" s="85" t="s">
        <v>1934</v>
      </c>
      <c r="G260" s="22"/>
    </row>
    <row r="261" spans="1:15" ht="32">
      <c r="A261" s="19"/>
      <c r="B261" s="37"/>
      <c r="C261" s="40" t="s">
        <v>1648</v>
      </c>
      <c r="D261" s="423">
        <v>2</v>
      </c>
      <c r="E261" s="35" t="s">
        <v>339</v>
      </c>
      <c r="F261" s="313"/>
      <c r="G261" s="22"/>
    </row>
    <row r="262" spans="1:15" ht="44.25" customHeight="1">
      <c r="A262" s="19" t="s">
        <v>444</v>
      </c>
      <c r="B262" s="37" t="s">
        <v>445</v>
      </c>
      <c r="C262" s="38" t="s">
        <v>2567</v>
      </c>
      <c r="D262" s="423">
        <v>2</v>
      </c>
      <c r="E262" s="35" t="s">
        <v>339</v>
      </c>
      <c r="F262" s="158" t="s">
        <v>2566</v>
      </c>
      <c r="G262" s="22"/>
    </row>
    <row r="263" spans="1:15" ht="38" customHeight="1">
      <c r="A263" s="19"/>
      <c r="B263" s="37"/>
      <c r="C263" s="165" t="s">
        <v>1935</v>
      </c>
      <c r="D263" s="423">
        <v>2</v>
      </c>
      <c r="E263" s="23" t="s">
        <v>339</v>
      </c>
      <c r="F263" s="313" t="s">
        <v>1936</v>
      </c>
      <c r="G263" s="22"/>
    </row>
    <row r="264" spans="1:15" ht="51">
      <c r="A264" s="19" t="s">
        <v>448</v>
      </c>
      <c r="B264" s="54" t="s">
        <v>449</v>
      </c>
      <c r="C264" s="24" t="s">
        <v>450</v>
      </c>
      <c r="D264" s="423">
        <v>2</v>
      </c>
      <c r="E264" s="53" t="s">
        <v>122</v>
      </c>
      <c r="F264" s="85" t="s">
        <v>1937</v>
      </c>
      <c r="G264" s="22"/>
    </row>
    <row r="265" spans="1:15" ht="48">
      <c r="A265" s="19"/>
      <c r="B265" s="54"/>
      <c r="C265" s="24" t="s">
        <v>451</v>
      </c>
      <c r="D265" s="423">
        <v>2</v>
      </c>
      <c r="E265" s="35" t="s">
        <v>521</v>
      </c>
      <c r="F265" s="38" t="s">
        <v>1729</v>
      </c>
      <c r="G265" s="22"/>
    </row>
    <row r="266" spans="1:15" ht="48">
      <c r="A266" s="19" t="s">
        <v>452</v>
      </c>
      <c r="B266" s="24" t="s">
        <v>453</v>
      </c>
      <c r="C266" s="38" t="s">
        <v>454</v>
      </c>
      <c r="D266" s="423">
        <v>2</v>
      </c>
      <c r="E266" s="35" t="s">
        <v>122</v>
      </c>
      <c r="F266" s="38" t="s">
        <v>455</v>
      </c>
      <c r="G266" s="22"/>
    </row>
    <row r="267" spans="1:15" ht="64">
      <c r="A267" s="19" t="s">
        <v>456</v>
      </c>
      <c r="B267" s="37" t="s">
        <v>457</v>
      </c>
      <c r="C267" s="44" t="s">
        <v>1233</v>
      </c>
      <c r="D267" s="423">
        <v>2</v>
      </c>
      <c r="E267" s="35" t="s">
        <v>339</v>
      </c>
      <c r="F267" s="85" t="s">
        <v>1938</v>
      </c>
      <c r="G267" s="22"/>
    </row>
    <row r="268" spans="1:15" ht="51" hidden="1">
      <c r="A268" s="36" t="s">
        <v>460</v>
      </c>
      <c r="B268" s="37" t="s">
        <v>461</v>
      </c>
      <c r="C268" s="40"/>
      <c r="D268" s="34"/>
      <c r="E268" s="35"/>
      <c r="F268" s="34"/>
      <c r="G268" s="34"/>
      <c r="H268" s="124"/>
      <c r="I268" s="124"/>
      <c r="J268" s="124"/>
      <c r="K268" s="124"/>
      <c r="L268" s="124"/>
      <c r="M268" s="1"/>
      <c r="N268" s="1"/>
      <c r="O268" s="1"/>
    </row>
    <row r="269" spans="1:15" ht="27" customHeight="1">
      <c r="A269" s="210" t="s">
        <v>462</v>
      </c>
      <c r="B269" s="703" t="s">
        <v>463</v>
      </c>
      <c r="C269" s="665"/>
      <c r="D269" s="664"/>
      <c r="E269" s="665"/>
      <c r="F269" s="817"/>
      <c r="G269" s="704"/>
      <c r="H269" s="391">
        <f>SUM(D270:D280)</f>
        <v>22</v>
      </c>
      <c r="I269" s="391">
        <f>COUNT(D270:D280)*2</f>
        <v>22</v>
      </c>
    </row>
    <row r="270" spans="1:15" ht="51">
      <c r="A270" s="19" t="s">
        <v>464</v>
      </c>
      <c r="B270" s="37" t="s">
        <v>465</v>
      </c>
      <c r="C270" s="47" t="s">
        <v>1649</v>
      </c>
      <c r="D270" s="421">
        <v>2</v>
      </c>
      <c r="E270" s="35" t="s">
        <v>168</v>
      </c>
      <c r="F270" s="441"/>
      <c r="G270" s="22"/>
    </row>
    <row r="271" spans="1:15" ht="51">
      <c r="A271" s="19" t="s">
        <v>467</v>
      </c>
      <c r="B271" s="37" t="s">
        <v>468</v>
      </c>
      <c r="C271" s="40" t="s">
        <v>1650</v>
      </c>
      <c r="D271" s="421">
        <v>2</v>
      </c>
      <c r="E271" s="35" t="s">
        <v>1235</v>
      </c>
      <c r="F271" s="330" t="s">
        <v>1939</v>
      </c>
      <c r="G271" s="22"/>
    </row>
    <row r="272" spans="1:15" ht="32">
      <c r="A272" s="19"/>
      <c r="B272" s="37"/>
      <c r="C272" s="67" t="s">
        <v>1651</v>
      </c>
      <c r="D272" s="421">
        <v>2</v>
      </c>
      <c r="E272" s="35" t="s">
        <v>168</v>
      </c>
      <c r="F272" s="445"/>
      <c r="G272" s="22"/>
    </row>
    <row r="273" spans="1:9" ht="32">
      <c r="A273" s="19"/>
      <c r="B273" s="37"/>
      <c r="C273" s="40" t="s">
        <v>1652</v>
      </c>
      <c r="D273" s="421">
        <v>2</v>
      </c>
      <c r="E273" s="35" t="s">
        <v>326</v>
      </c>
      <c r="F273" s="445"/>
      <c r="G273" s="22"/>
    </row>
    <row r="274" spans="1:9" ht="63.75" customHeight="1">
      <c r="A274" s="19" t="s">
        <v>470</v>
      </c>
      <c r="B274" s="37" t="s">
        <v>471</v>
      </c>
      <c r="C274" s="59" t="s">
        <v>1653</v>
      </c>
      <c r="D274" s="421">
        <v>2</v>
      </c>
      <c r="E274" s="35" t="s">
        <v>473</v>
      </c>
      <c r="F274" s="447" t="s">
        <v>1940</v>
      </c>
      <c r="G274" s="22"/>
    </row>
    <row r="275" spans="1:9" ht="32">
      <c r="A275" s="19"/>
      <c r="B275" s="37"/>
      <c r="C275" s="24" t="s">
        <v>1237</v>
      </c>
      <c r="D275" s="421">
        <v>2</v>
      </c>
      <c r="E275" s="35" t="s">
        <v>121</v>
      </c>
      <c r="F275" s="448" t="s">
        <v>1941</v>
      </c>
      <c r="G275" s="22"/>
    </row>
    <row r="276" spans="1:9" ht="32">
      <c r="A276" s="19"/>
      <c r="B276" s="37"/>
      <c r="C276" s="24" t="s">
        <v>1238</v>
      </c>
      <c r="D276" s="421">
        <v>2</v>
      </c>
      <c r="E276" s="35" t="s">
        <v>168</v>
      </c>
      <c r="F276" s="313"/>
      <c r="G276" s="22"/>
    </row>
    <row r="277" spans="1:9" ht="64">
      <c r="A277" s="19"/>
      <c r="B277" s="37"/>
      <c r="C277" s="252" t="s">
        <v>3224</v>
      </c>
      <c r="D277" s="421">
        <v>2</v>
      </c>
      <c r="E277" s="35" t="s">
        <v>168</v>
      </c>
      <c r="F277" s="313"/>
      <c r="G277" s="22"/>
    </row>
    <row r="278" spans="1:9" ht="44.25" customHeight="1">
      <c r="A278" s="19" t="s">
        <v>475</v>
      </c>
      <c r="B278" s="37" t="s">
        <v>476</v>
      </c>
      <c r="C278" s="26" t="s">
        <v>1942</v>
      </c>
      <c r="D278" s="421">
        <v>2</v>
      </c>
      <c r="E278" s="35" t="s">
        <v>168</v>
      </c>
      <c r="F278" s="313"/>
      <c r="G278" s="22"/>
    </row>
    <row r="279" spans="1:9" ht="16">
      <c r="A279" s="19"/>
      <c r="B279" s="37"/>
      <c r="C279" s="44" t="s">
        <v>1654</v>
      </c>
      <c r="D279" s="421">
        <v>2</v>
      </c>
      <c r="E279" s="53" t="s">
        <v>590</v>
      </c>
      <c r="F279" s="237" t="s">
        <v>1943</v>
      </c>
      <c r="G279" s="22"/>
    </row>
    <row r="280" spans="1:9" ht="32">
      <c r="A280" s="19" t="s">
        <v>478</v>
      </c>
      <c r="B280" s="60" t="s">
        <v>479</v>
      </c>
      <c r="C280" s="38" t="s">
        <v>480</v>
      </c>
      <c r="D280" s="421">
        <v>2</v>
      </c>
      <c r="E280" s="35" t="s">
        <v>481</v>
      </c>
      <c r="F280" s="313"/>
      <c r="G280" s="22"/>
    </row>
    <row r="281" spans="1:9" ht="26.25" customHeight="1">
      <c r="A281" s="210" t="s">
        <v>482</v>
      </c>
      <c r="B281" s="703" t="s">
        <v>483</v>
      </c>
      <c r="C281" s="665"/>
      <c r="D281" s="664"/>
      <c r="E281" s="665"/>
      <c r="F281" s="817"/>
      <c r="G281" s="704"/>
      <c r="H281" s="391">
        <f>SUM(D282:D290)</f>
        <v>18</v>
      </c>
      <c r="I281" s="391">
        <f>COUNT(D282:D290)*2</f>
        <v>18</v>
      </c>
    </row>
    <row r="282" spans="1:9" ht="51">
      <c r="A282" s="19" t="s">
        <v>484</v>
      </c>
      <c r="B282" s="54" t="s">
        <v>485</v>
      </c>
      <c r="C282" s="85" t="s">
        <v>487</v>
      </c>
      <c r="D282" s="423">
        <v>2</v>
      </c>
      <c r="E282" s="35" t="s">
        <v>168</v>
      </c>
      <c r="F282" s="164" t="s">
        <v>1944</v>
      </c>
      <c r="G282" s="22"/>
    </row>
    <row r="283" spans="1:9" ht="32">
      <c r="A283" s="19"/>
      <c r="B283" s="58"/>
      <c r="C283" s="40" t="s">
        <v>1945</v>
      </c>
      <c r="D283" s="423">
        <v>2</v>
      </c>
      <c r="E283" s="35" t="s">
        <v>168</v>
      </c>
      <c r="F283" s="441" t="s">
        <v>2575</v>
      </c>
      <c r="G283" s="22"/>
    </row>
    <row r="284" spans="1:9" ht="48">
      <c r="A284" s="19" t="s">
        <v>488</v>
      </c>
      <c r="B284" s="54" t="s">
        <v>489</v>
      </c>
      <c r="C284" s="77" t="s">
        <v>3395</v>
      </c>
      <c r="D284" s="423">
        <v>2</v>
      </c>
      <c r="E284" s="244" t="s">
        <v>168</v>
      </c>
      <c r="F284" s="449" t="s">
        <v>3225</v>
      </c>
      <c r="G284" s="22"/>
    </row>
    <row r="285" spans="1:9" ht="32">
      <c r="A285" s="19"/>
      <c r="B285" s="54"/>
      <c r="C285" s="24" t="s">
        <v>1946</v>
      </c>
      <c r="D285" s="423">
        <v>2</v>
      </c>
      <c r="E285" s="35" t="s">
        <v>168</v>
      </c>
      <c r="F285" s="85" t="s">
        <v>3226</v>
      </c>
      <c r="G285" s="22"/>
    </row>
    <row r="286" spans="1:9" ht="34">
      <c r="A286" s="19" t="s">
        <v>491</v>
      </c>
      <c r="B286" s="37" t="s">
        <v>492</v>
      </c>
      <c r="C286" s="84" t="s">
        <v>493</v>
      </c>
      <c r="D286" s="423">
        <v>2</v>
      </c>
      <c r="E286" s="38" t="s">
        <v>168</v>
      </c>
      <c r="F286" s="441" t="s">
        <v>494</v>
      </c>
      <c r="G286" s="22"/>
    </row>
    <row r="287" spans="1:9" ht="48">
      <c r="A287" s="19"/>
      <c r="B287" s="37"/>
      <c r="C287" s="67" t="s">
        <v>1947</v>
      </c>
      <c r="D287" s="423">
        <v>2</v>
      </c>
      <c r="E287" s="38" t="s">
        <v>168</v>
      </c>
      <c r="F287" s="85" t="s">
        <v>1948</v>
      </c>
      <c r="G287" s="22"/>
    </row>
    <row r="288" spans="1:9" ht="48">
      <c r="A288" s="19" t="s">
        <v>497</v>
      </c>
      <c r="B288" s="37" t="s">
        <v>498</v>
      </c>
      <c r="C288" s="24" t="s">
        <v>1949</v>
      </c>
      <c r="D288" s="423">
        <v>2</v>
      </c>
      <c r="E288" s="35" t="s">
        <v>168</v>
      </c>
      <c r="F288" s="237" t="s">
        <v>3445</v>
      </c>
      <c r="G288" s="22"/>
    </row>
    <row r="289" spans="1:15" ht="51.5" customHeight="1">
      <c r="A289" s="19" t="s">
        <v>499</v>
      </c>
      <c r="B289" s="37" t="s">
        <v>500</v>
      </c>
      <c r="C289" s="40" t="s">
        <v>1655</v>
      </c>
      <c r="D289" s="423">
        <v>2</v>
      </c>
      <c r="E289" s="35" t="s">
        <v>168</v>
      </c>
      <c r="F289" s="85" t="s">
        <v>1950</v>
      </c>
      <c r="G289" s="22"/>
    </row>
    <row r="290" spans="1:15" ht="51">
      <c r="A290" s="19" t="s">
        <v>502</v>
      </c>
      <c r="B290" s="37" t="s">
        <v>503</v>
      </c>
      <c r="C290" s="44" t="s">
        <v>504</v>
      </c>
      <c r="D290" s="423">
        <v>2</v>
      </c>
      <c r="E290" s="35" t="s">
        <v>168</v>
      </c>
      <c r="F290" s="237" t="s">
        <v>1951</v>
      </c>
      <c r="G290" s="22"/>
    </row>
    <row r="291" spans="1:15">
      <c r="A291" s="210" t="s">
        <v>506</v>
      </c>
      <c r="B291" s="705" t="s">
        <v>507</v>
      </c>
      <c r="C291" s="673"/>
      <c r="D291" s="672"/>
      <c r="E291" s="673"/>
      <c r="F291" s="818"/>
      <c r="G291" s="706"/>
      <c r="H291" s="391">
        <f>SUM(D292:D294)</f>
        <v>4</v>
      </c>
      <c r="I291" s="391">
        <f>COUNT(D292:D294)*2</f>
        <v>4</v>
      </c>
    </row>
    <row r="292" spans="1:15" ht="68">
      <c r="A292" s="19" t="s">
        <v>508</v>
      </c>
      <c r="B292" s="37" t="s">
        <v>509</v>
      </c>
      <c r="C292" s="38" t="s">
        <v>510</v>
      </c>
      <c r="D292" s="421">
        <v>2</v>
      </c>
      <c r="E292" s="35" t="s">
        <v>326</v>
      </c>
      <c r="F292" s="85" t="s">
        <v>3446</v>
      </c>
      <c r="G292" s="22"/>
    </row>
    <row r="293" spans="1:15" ht="51">
      <c r="A293" s="19" t="s">
        <v>511</v>
      </c>
      <c r="B293" s="37" t="s">
        <v>512</v>
      </c>
      <c r="C293" s="40" t="s">
        <v>1243</v>
      </c>
      <c r="D293" s="421">
        <v>2</v>
      </c>
      <c r="E293" s="35" t="s">
        <v>326</v>
      </c>
      <c r="F293" s="85" t="s">
        <v>1952</v>
      </c>
      <c r="G293" s="22"/>
    </row>
    <row r="294" spans="1:15" ht="48" hidden="1">
      <c r="A294" s="36" t="s">
        <v>514</v>
      </c>
      <c r="B294" s="85" t="s">
        <v>515</v>
      </c>
      <c r="C294" s="24"/>
      <c r="D294" s="34"/>
      <c r="E294" s="35"/>
      <c r="F294" s="34"/>
      <c r="G294" s="34"/>
      <c r="H294" s="124"/>
      <c r="I294" s="124"/>
      <c r="J294" s="124"/>
      <c r="K294" s="124"/>
      <c r="L294" s="124"/>
      <c r="M294" s="1"/>
      <c r="N294" s="1"/>
      <c r="O294" s="1"/>
    </row>
    <row r="295" spans="1:15">
      <c r="A295" s="210" t="s">
        <v>516</v>
      </c>
      <c r="B295" s="703" t="s">
        <v>517</v>
      </c>
      <c r="C295" s="665"/>
      <c r="D295" s="664"/>
      <c r="E295" s="665"/>
      <c r="F295" s="817"/>
      <c r="G295" s="704"/>
      <c r="H295" s="391">
        <f>SUM(D296:D309)</f>
        <v>28</v>
      </c>
      <c r="I295" s="391">
        <f>COUNT(D296:D309)*2</f>
        <v>28</v>
      </c>
    </row>
    <row r="296" spans="1:15" ht="156.75" customHeight="1">
      <c r="A296" s="86" t="s">
        <v>518</v>
      </c>
      <c r="B296" s="37" t="s">
        <v>519</v>
      </c>
      <c r="C296" s="24" t="s">
        <v>1656</v>
      </c>
      <c r="D296" s="421">
        <v>2</v>
      </c>
      <c r="E296" s="35" t="s">
        <v>1657</v>
      </c>
      <c r="F296" s="329" t="s">
        <v>3447</v>
      </c>
      <c r="G296" s="22"/>
    </row>
    <row r="297" spans="1:15" ht="180" customHeight="1">
      <c r="A297" s="86"/>
      <c r="B297" s="37"/>
      <c r="C297" s="24" t="s">
        <v>1953</v>
      </c>
      <c r="D297" s="421">
        <v>2</v>
      </c>
      <c r="E297" s="35" t="s">
        <v>1657</v>
      </c>
      <c r="F297" s="329" t="s">
        <v>1954</v>
      </c>
      <c r="G297" s="22"/>
    </row>
    <row r="298" spans="1:15" ht="134.25" customHeight="1">
      <c r="A298" s="86"/>
      <c r="B298" s="37"/>
      <c r="C298" s="24" t="s">
        <v>3227</v>
      </c>
      <c r="D298" s="421">
        <v>2</v>
      </c>
      <c r="E298" s="35" t="s">
        <v>521</v>
      </c>
      <c r="F298" s="329" t="s">
        <v>3228</v>
      </c>
      <c r="G298" s="22"/>
    </row>
    <row r="299" spans="1:15" ht="48">
      <c r="A299" s="86"/>
      <c r="B299" s="218"/>
      <c r="C299" s="24" t="s">
        <v>1658</v>
      </c>
      <c r="D299" s="421">
        <v>2</v>
      </c>
      <c r="E299" s="35" t="s">
        <v>1657</v>
      </c>
      <c r="F299" s="329" t="s">
        <v>1955</v>
      </c>
      <c r="G299" s="22"/>
    </row>
    <row r="300" spans="1:15" ht="59.25" customHeight="1">
      <c r="A300" s="86"/>
      <c r="B300" s="218"/>
      <c r="C300" s="24" t="s">
        <v>1659</v>
      </c>
      <c r="D300" s="421">
        <v>2</v>
      </c>
      <c r="E300" s="35" t="s">
        <v>521</v>
      </c>
      <c r="F300" s="329" t="s">
        <v>3448</v>
      </c>
      <c r="G300" s="22"/>
    </row>
    <row r="301" spans="1:15" ht="51">
      <c r="A301" s="86" t="s">
        <v>522</v>
      </c>
      <c r="B301" s="37" t="s">
        <v>523</v>
      </c>
      <c r="C301" s="24" t="s">
        <v>1661</v>
      </c>
      <c r="D301" s="421">
        <v>2</v>
      </c>
      <c r="E301" s="35" t="s">
        <v>1660</v>
      </c>
      <c r="F301" s="328" t="s">
        <v>1662</v>
      </c>
      <c r="G301" s="160"/>
      <c r="L301" s="380"/>
      <c r="M301" s="455"/>
      <c r="N301" s="175"/>
      <c r="O301" s="69"/>
    </row>
    <row r="302" spans="1:15" ht="64">
      <c r="A302" s="86"/>
      <c r="B302" s="37"/>
      <c r="C302" s="77" t="s">
        <v>1956</v>
      </c>
      <c r="D302" s="421">
        <v>2</v>
      </c>
      <c r="E302" s="35" t="s">
        <v>1660</v>
      </c>
      <c r="F302" s="450" t="s">
        <v>1663</v>
      </c>
      <c r="G302" s="22"/>
    </row>
    <row r="303" spans="1:15" ht="45.75" customHeight="1">
      <c r="A303" s="86"/>
      <c r="B303" s="37"/>
      <c r="C303" s="77" t="s">
        <v>1957</v>
      </c>
      <c r="D303" s="421">
        <v>2</v>
      </c>
      <c r="E303" s="35" t="s">
        <v>1972</v>
      </c>
      <c r="F303" s="450" t="s">
        <v>3449</v>
      </c>
      <c r="G303" s="22"/>
    </row>
    <row r="304" spans="1:15" ht="64">
      <c r="A304" s="86" t="s">
        <v>524</v>
      </c>
      <c r="B304" s="38" t="s">
        <v>525</v>
      </c>
      <c r="C304" s="77" t="s">
        <v>1664</v>
      </c>
      <c r="D304" s="421">
        <v>2</v>
      </c>
      <c r="E304" s="35" t="s">
        <v>481</v>
      </c>
      <c r="F304" s="447" t="s">
        <v>1958</v>
      </c>
      <c r="G304" s="22"/>
    </row>
    <row r="305" spans="1:15" ht="48">
      <c r="A305" s="86"/>
      <c r="B305" s="38"/>
      <c r="C305" s="159" t="s">
        <v>1665</v>
      </c>
      <c r="D305" s="421">
        <v>2</v>
      </c>
      <c r="E305" s="35" t="s">
        <v>481</v>
      </c>
      <c r="F305" s="313"/>
      <c r="G305" s="22"/>
    </row>
    <row r="306" spans="1:15" ht="32">
      <c r="A306" s="86"/>
      <c r="B306" s="38"/>
      <c r="C306" s="159" t="s">
        <v>1666</v>
      </c>
      <c r="D306" s="421">
        <v>2</v>
      </c>
      <c r="E306" s="35" t="s">
        <v>168</v>
      </c>
      <c r="G306" s="22"/>
    </row>
    <row r="307" spans="1:15" ht="15">
      <c r="A307" s="86"/>
      <c r="B307" s="38"/>
      <c r="C307" s="34" t="s">
        <v>1667</v>
      </c>
      <c r="D307" s="421">
        <v>2</v>
      </c>
      <c r="E307" s="35" t="s">
        <v>168</v>
      </c>
      <c r="F307" s="313"/>
      <c r="G307" s="22"/>
    </row>
    <row r="308" spans="1:15" ht="46.5" customHeight="1">
      <c r="A308" s="86"/>
      <c r="B308" s="38"/>
      <c r="C308" s="159" t="s">
        <v>1668</v>
      </c>
      <c r="D308" s="421">
        <v>2</v>
      </c>
      <c r="E308" s="35" t="s">
        <v>581</v>
      </c>
      <c r="F308" s="313"/>
      <c r="G308" s="22"/>
    </row>
    <row r="309" spans="1:15" ht="48">
      <c r="A309" s="86"/>
      <c r="B309" s="38"/>
      <c r="C309" s="24" t="s">
        <v>1669</v>
      </c>
      <c r="D309" s="421">
        <v>2</v>
      </c>
      <c r="E309" s="35" t="s">
        <v>581</v>
      </c>
      <c r="F309" s="237" t="s">
        <v>1959</v>
      </c>
      <c r="G309" s="22"/>
    </row>
    <row r="310" spans="1:15">
      <c r="A310" s="210" t="s">
        <v>526</v>
      </c>
      <c r="B310" s="703" t="s">
        <v>527</v>
      </c>
      <c r="C310" s="665"/>
      <c r="D310" s="664"/>
      <c r="E310" s="665"/>
      <c r="F310" s="817"/>
      <c r="G310" s="704"/>
      <c r="H310" s="391">
        <f>SUM(D311:D313)</f>
        <v>6</v>
      </c>
      <c r="I310" s="391">
        <f>COUNT(D311:D313)*2</f>
        <v>6</v>
      </c>
    </row>
    <row r="311" spans="1:15" ht="48">
      <c r="A311" s="19" t="s">
        <v>528</v>
      </c>
      <c r="B311" s="37" t="s">
        <v>529</v>
      </c>
      <c r="C311" s="40" t="s">
        <v>1245</v>
      </c>
      <c r="D311" s="421">
        <v>2</v>
      </c>
      <c r="E311" s="35" t="s">
        <v>339</v>
      </c>
      <c r="F311" s="441" t="s">
        <v>1960</v>
      </c>
      <c r="G311" s="22"/>
    </row>
    <row r="312" spans="1:15" ht="51">
      <c r="A312" s="19" t="s">
        <v>531</v>
      </c>
      <c r="B312" s="37" t="s">
        <v>532</v>
      </c>
      <c r="C312" s="40" t="s">
        <v>1246</v>
      </c>
      <c r="D312" s="421">
        <v>2</v>
      </c>
      <c r="E312" s="35" t="s">
        <v>339</v>
      </c>
      <c r="F312" s="329" t="s">
        <v>1961</v>
      </c>
      <c r="G312" s="22"/>
    </row>
    <row r="313" spans="1:15" ht="48">
      <c r="A313" s="19" t="s">
        <v>533</v>
      </c>
      <c r="B313" s="38" t="s">
        <v>534</v>
      </c>
      <c r="C313" s="40" t="s">
        <v>1247</v>
      </c>
      <c r="D313" s="421">
        <v>2</v>
      </c>
      <c r="E313" s="35" t="s">
        <v>122</v>
      </c>
      <c r="F313" s="237" t="s">
        <v>1962</v>
      </c>
      <c r="G313" s="22"/>
    </row>
    <row r="314" spans="1:15" hidden="1">
      <c r="A314" s="219" t="s">
        <v>535</v>
      </c>
      <c r="B314" s="703" t="s">
        <v>536</v>
      </c>
      <c r="C314" s="665"/>
      <c r="D314" s="665"/>
      <c r="E314" s="665"/>
      <c r="F314" s="665"/>
      <c r="G314" s="704"/>
      <c r="H314" s="124"/>
      <c r="I314" s="124"/>
      <c r="J314" s="124"/>
      <c r="K314" s="124"/>
      <c r="L314" s="124"/>
      <c r="M314" s="1"/>
      <c r="N314" s="1"/>
      <c r="O314" s="1"/>
    </row>
    <row r="315" spans="1:15" ht="51" hidden="1">
      <c r="A315" s="36" t="s">
        <v>537</v>
      </c>
      <c r="B315" s="37" t="s">
        <v>538</v>
      </c>
      <c r="C315" s="24"/>
      <c r="D315" s="34"/>
      <c r="E315" s="35"/>
      <c r="F315" s="34"/>
      <c r="G315" s="34"/>
      <c r="H315" s="124"/>
      <c r="I315" s="124"/>
      <c r="J315" s="124"/>
      <c r="K315" s="124"/>
      <c r="L315" s="124"/>
      <c r="M315" s="1"/>
      <c r="N315" s="1"/>
      <c r="O315" s="1"/>
    </row>
    <row r="316" spans="1:15" ht="51" hidden="1">
      <c r="A316" s="36" t="s">
        <v>539</v>
      </c>
      <c r="B316" s="20" t="s">
        <v>540</v>
      </c>
      <c r="C316" s="24"/>
      <c r="D316" s="34"/>
      <c r="E316" s="35"/>
      <c r="F316" s="34"/>
      <c r="G316" s="34"/>
      <c r="H316" s="124"/>
      <c r="I316" s="124"/>
      <c r="J316" s="124"/>
      <c r="K316" s="124"/>
      <c r="L316" s="124"/>
      <c r="M316" s="1"/>
      <c r="N316" s="1"/>
      <c r="O316" s="1"/>
    </row>
    <row r="317" spans="1:15" hidden="1">
      <c r="A317" s="220" t="s">
        <v>541</v>
      </c>
      <c r="B317" s="703" t="s">
        <v>542</v>
      </c>
      <c r="C317" s="665"/>
      <c r="D317" s="665"/>
      <c r="E317" s="665"/>
      <c r="F317" s="665"/>
      <c r="G317" s="704"/>
      <c r="H317" s="124"/>
      <c r="I317" s="124"/>
      <c r="J317" s="124"/>
      <c r="K317" s="124"/>
      <c r="L317" s="124"/>
      <c r="M317" s="1"/>
      <c r="N317" s="1"/>
      <c r="O317" s="1"/>
    </row>
    <row r="318" spans="1:15" ht="34" hidden="1">
      <c r="A318" s="36" t="s">
        <v>543</v>
      </c>
      <c r="B318" s="37" t="s">
        <v>544</v>
      </c>
      <c r="C318" s="24"/>
      <c r="D318" s="34"/>
      <c r="E318" s="35"/>
      <c r="F318" s="34"/>
      <c r="G318" s="34"/>
      <c r="H318" s="124"/>
      <c r="I318" s="124"/>
      <c r="J318" s="124"/>
      <c r="K318" s="124"/>
      <c r="L318" s="124"/>
      <c r="M318" s="1"/>
      <c r="N318" s="1"/>
      <c r="O318" s="1"/>
    </row>
    <row r="319" spans="1:15" ht="51" hidden="1">
      <c r="A319" s="36" t="s">
        <v>545</v>
      </c>
      <c r="B319" s="37" t="s">
        <v>546</v>
      </c>
      <c r="C319" s="24"/>
      <c r="D319" s="34"/>
      <c r="E319" s="35"/>
      <c r="F319" s="34"/>
      <c r="G319" s="34"/>
      <c r="H319" s="124"/>
      <c r="I319" s="124"/>
      <c r="J319" s="124"/>
      <c r="K319" s="124"/>
      <c r="L319" s="124"/>
      <c r="M319" s="1"/>
      <c r="N319" s="1"/>
      <c r="O319" s="1"/>
    </row>
    <row r="320" spans="1:15">
      <c r="A320" s="210" t="s">
        <v>547</v>
      </c>
      <c r="B320" s="703" t="s">
        <v>1248</v>
      </c>
      <c r="C320" s="665"/>
      <c r="D320" s="664"/>
      <c r="E320" s="665"/>
      <c r="F320" s="817"/>
      <c r="G320" s="704"/>
      <c r="H320" s="391">
        <f>SUM(D321:D323)</f>
        <v>4</v>
      </c>
      <c r="I320" s="391">
        <f>COUNT(D321:D323)*2</f>
        <v>4</v>
      </c>
      <c r="N320" s="1"/>
      <c r="O320" s="1"/>
    </row>
    <row r="321" spans="1:15" ht="51" hidden="1">
      <c r="A321" s="36" t="s">
        <v>549</v>
      </c>
      <c r="B321" s="37" t="s">
        <v>550</v>
      </c>
      <c r="C321" s="40"/>
      <c r="D321" s="34"/>
      <c r="E321" s="35"/>
      <c r="F321" s="34"/>
      <c r="G321" s="34"/>
      <c r="H321" s="124"/>
      <c r="I321" s="124"/>
      <c r="J321" s="124"/>
      <c r="K321" s="124"/>
      <c r="L321" s="124"/>
      <c r="M321" s="1"/>
      <c r="N321" s="1"/>
      <c r="O321" s="1"/>
    </row>
    <row r="322" spans="1:15" ht="89.5" customHeight="1">
      <c r="A322" s="19" t="s">
        <v>551</v>
      </c>
      <c r="B322" s="37" t="s">
        <v>552</v>
      </c>
      <c r="C322" s="253" t="s">
        <v>1963</v>
      </c>
      <c r="D322" s="421">
        <v>2</v>
      </c>
      <c r="E322" s="35" t="s">
        <v>1964</v>
      </c>
      <c r="F322" s="313"/>
      <c r="G322" s="22"/>
    </row>
    <row r="323" spans="1:15" ht="123" customHeight="1">
      <c r="A323" s="19" t="s">
        <v>553</v>
      </c>
      <c r="B323" s="54" t="s">
        <v>554</v>
      </c>
      <c r="C323" s="253" t="s">
        <v>1965</v>
      </c>
      <c r="D323" s="421">
        <v>2</v>
      </c>
      <c r="E323" s="35" t="s">
        <v>233</v>
      </c>
      <c r="F323" s="254" t="s">
        <v>3479</v>
      </c>
      <c r="G323" s="22"/>
    </row>
    <row r="324" spans="1:15">
      <c r="A324" s="210" t="s">
        <v>555</v>
      </c>
      <c r="B324" s="703" t="s">
        <v>1249</v>
      </c>
      <c r="C324" s="665"/>
      <c r="D324" s="664"/>
      <c r="E324" s="665"/>
      <c r="F324" s="817"/>
      <c r="G324" s="704"/>
      <c r="H324" s="391">
        <f>SUM(D325:D328)</f>
        <v>6</v>
      </c>
      <c r="I324" s="391">
        <f>COUNT(D325:D328)*2</f>
        <v>6</v>
      </c>
    </row>
    <row r="325" spans="1:15" ht="34" hidden="1">
      <c r="A325" s="36" t="s">
        <v>557</v>
      </c>
      <c r="B325" s="37" t="s">
        <v>558</v>
      </c>
      <c r="C325" s="37"/>
      <c r="D325" s="22"/>
      <c r="E325" s="35"/>
      <c r="F325" s="34"/>
      <c r="G325" s="22"/>
      <c r="H325" s="124"/>
      <c r="I325" s="124"/>
      <c r="J325" s="124"/>
      <c r="K325" s="124"/>
      <c r="L325" s="124"/>
      <c r="M325" s="1"/>
      <c r="N325" s="1"/>
      <c r="O325" s="1"/>
    </row>
    <row r="326" spans="1:15" ht="68">
      <c r="A326" s="19" t="s">
        <v>559</v>
      </c>
      <c r="B326" s="37" t="s">
        <v>560</v>
      </c>
      <c r="C326" s="38" t="s">
        <v>561</v>
      </c>
      <c r="D326" s="421">
        <v>2</v>
      </c>
      <c r="E326" s="35" t="s">
        <v>521</v>
      </c>
      <c r="F326" s="38" t="s">
        <v>3450</v>
      </c>
      <c r="G326" s="22"/>
    </row>
    <row r="327" spans="1:15" ht="32">
      <c r="A327" s="19"/>
      <c r="B327" s="37"/>
      <c r="C327" s="38" t="s">
        <v>563</v>
      </c>
      <c r="D327" s="421">
        <v>2</v>
      </c>
      <c r="E327" s="35" t="s">
        <v>481</v>
      </c>
      <c r="F327" s="35"/>
      <c r="G327" s="22"/>
    </row>
    <row r="328" spans="1:15" ht="68">
      <c r="A328" s="19" t="s">
        <v>564</v>
      </c>
      <c r="B328" s="37" t="s">
        <v>565</v>
      </c>
      <c r="C328" s="40" t="s">
        <v>566</v>
      </c>
      <c r="D328" s="421">
        <v>2</v>
      </c>
      <c r="E328" s="35" t="s">
        <v>168</v>
      </c>
      <c r="F328" s="313"/>
      <c r="G328" s="22"/>
    </row>
    <row r="329" spans="1:15">
      <c r="A329" s="210" t="s">
        <v>567</v>
      </c>
      <c r="B329" s="656" t="s">
        <v>1250</v>
      </c>
      <c r="C329" s="842"/>
      <c r="D329" s="664"/>
      <c r="E329" s="842"/>
      <c r="F329" s="843"/>
      <c r="G329" s="844"/>
      <c r="H329" s="391">
        <f>SUM(D330:D331)</f>
        <v>2</v>
      </c>
      <c r="I329" s="391">
        <f>COUNT(D330:D331)*2</f>
        <v>2</v>
      </c>
    </row>
    <row r="330" spans="1:15" ht="48">
      <c r="A330" s="19" t="s">
        <v>569</v>
      </c>
      <c r="B330" s="24" t="s">
        <v>570</v>
      </c>
      <c r="C330" s="40" t="s">
        <v>571</v>
      </c>
      <c r="D330" s="421">
        <v>2</v>
      </c>
      <c r="E330" s="35" t="s">
        <v>122</v>
      </c>
      <c r="F330" s="237" t="s">
        <v>1520</v>
      </c>
      <c r="G330" s="22"/>
    </row>
    <row r="331" spans="1:15" ht="32" hidden="1">
      <c r="A331" s="36" t="s">
        <v>573</v>
      </c>
      <c r="B331" s="24" t="s">
        <v>574</v>
      </c>
      <c r="C331" s="24"/>
      <c r="D331" s="34"/>
      <c r="E331" s="35"/>
      <c r="F331" s="34"/>
      <c r="G331" s="34"/>
      <c r="H331" s="124"/>
      <c r="I331" s="124"/>
      <c r="J331" s="124"/>
      <c r="K331" s="124"/>
      <c r="L331" s="124"/>
      <c r="M331" s="1"/>
      <c r="N331" s="1"/>
      <c r="O331" s="1"/>
    </row>
    <row r="332" spans="1:15">
      <c r="A332" s="140"/>
      <c r="B332" s="661" t="s">
        <v>575</v>
      </c>
      <c r="C332" s="661"/>
      <c r="D332" s="662"/>
      <c r="E332" s="661"/>
      <c r="F332" s="819"/>
      <c r="G332" s="661"/>
      <c r="H332" s="391">
        <f>H333+H341+H346+H355+H363+H366+H371+H383+H392+H405+H412+H416+H471</f>
        <v>190</v>
      </c>
      <c r="I332" s="391">
        <f>I333+I341+I346+I355+I363+I366+I371+I383+I392+I405+I412+I416+I471</f>
        <v>190</v>
      </c>
    </row>
    <row r="333" spans="1:15">
      <c r="A333" s="210" t="s">
        <v>576</v>
      </c>
      <c r="B333" s="703" t="s">
        <v>577</v>
      </c>
      <c r="C333" s="665"/>
      <c r="D333" s="664"/>
      <c r="E333" s="665"/>
      <c r="F333" s="817"/>
      <c r="G333" s="704"/>
      <c r="H333" s="391">
        <f>SUM(D334:D340)</f>
        <v>12</v>
      </c>
      <c r="I333" s="391">
        <f>COUNT(D334:D340)*2</f>
        <v>12</v>
      </c>
    </row>
    <row r="334" spans="1:15" ht="51">
      <c r="A334" s="19" t="s">
        <v>578</v>
      </c>
      <c r="B334" s="37" t="s">
        <v>579</v>
      </c>
      <c r="C334" s="38" t="s">
        <v>1966</v>
      </c>
      <c r="D334" s="421">
        <v>2</v>
      </c>
      <c r="E334" s="35" t="s">
        <v>581</v>
      </c>
      <c r="F334" s="38" t="s">
        <v>1967</v>
      </c>
      <c r="G334" s="22"/>
    </row>
    <row r="335" spans="1:15" ht="34" hidden="1">
      <c r="A335" s="36" t="s">
        <v>583</v>
      </c>
      <c r="B335" s="54" t="s">
        <v>584</v>
      </c>
      <c r="C335" s="255"/>
      <c r="D335" s="256"/>
      <c r="E335" s="163"/>
      <c r="F335" s="34"/>
      <c r="G335" s="257"/>
      <c r="H335" s="124"/>
      <c r="I335" s="124"/>
      <c r="J335" s="124"/>
      <c r="K335" s="124"/>
      <c r="L335" s="124"/>
      <c r="M335" s="1"/>
      <c r="N335" s="1"/>
      <c r="O335" s="1"/>
    </row>
    <row r="336" spans="1:15" ht="335.25" customHeight="1">
      <c r="A336" s="19" t="s">
        <v>591</v>
      </c>
      <c r="B336" s="37" t="s">
        <v>592</v>
      </c>
      <c r="C336" s="40" t="s">
        <v>1670</v>
      </c>
      <c r="D336" s="421">
        <v>2</v>
      </c>
      <c r="E336" s="163" t="s">
        <v>122</v>
      </c>
      <c r="F336" s="237" t="s">
        <v>3480</v>
      </c>
      <c r="G336" s="22"/>
    </row>
    <row r="337" spans="1:9" ht="32">
      <c r="A337" s="19"/>
      <c r="B337" s="37"/>
      <c r="C337" s="40" t="s">
        <v>1671</v>
      </c>
      <c r="D337" s="421">
        <v>2</v>
      </c>
      <c r="E337" s="163" t="s">
        <v>122</v>
      </c>
      <c r="F337" s="237" t="s">
        <v>3482</v>
      </c>
      <c r="G337" s="22"/>
    </row>
    <row r="338" spans="1:9" ht="32">
      <c r="A338" s="19"/>
      <c r="B338" s="37"/>
      <c r="C338" s="40" t="s">
        <v>1968</v>
      </c>
      <c r="D338" s="421">
        <v>2</v>
      </c>
      <c r="E338" s="163" t="s">
        <v>122</v>
      </c>
      <c r="F338" s="237" t="s">
        <v>3481</v>
      </c>
      <c r="G338" s="22"/>
    </row>
    <row r="339" spans="1:9" ht="102" customHeight="1">
      <c r="A339" s="19"/>
      <c r="B339" s="37"/>
      <c r="C339" s="38" t="s">
        <v>1252</v>
      </c>
      <c r="D339" s="421">
        <v>2</v>
      </c>
      <c r="E339" s="38" t="s">
        <v>1253</v>
      </c>
      <c r="F339" s="38" t="s">
        <v>1969</v>
      </c>
      <c r="G339" s="22"/>
    </row>
    <row r="340" spans="1:9" ht="51">
      <c r="A340" s="19" t="s">
        <v>595</v>
      </c>
      <c r="B340" s="20" t="s">
        <v>596</v>
      </c>
      <c r="C340" s="214" t="s">
        <v>1672</v>
      </c>
      <c r="D340" s="421">
        <v>2</v>
      </c>
      <c r="E340" s="163" t="s">
        <v>326</v>
      </c>
      <c r="F340" s="330" t="s">
        <v>1970</v>
      </c>
      <c r="G340" s="22"/>
    </row>
    <row r="341" spans="1:9">
      <c r="A341" s="210" t="s">
        <v>597</v>
      </c>
      <c r="B341" s="703" t="s">
        <v>598</v>
      </c>
      <c r="C341" s="665"/>
      <c r="D341" s="664"/>
      <c r="E341" s="665"/>
      <c r="F341" s="817"/>
      <c r="G341" s="704"/>
      <c r="H341" s="391">
        <f>SUM(D342:D345)</f>
        <v>8</v>
      </c>
      <c r="I341" s="391">
        <f>COUNT(D342:D345)*2</f>
        <v>8</v>
      </c>
    </row>
    <row r="342" spans="1:9" ht="72.75" customHeight="1">
      <c r="A342" s="19" t="s">
        <v>599</v>
      </c>
      <c r="B342" s="37" t="s">
        <v>600</v>
      </c>
      <c r="C342" s="40" t="s">
        <v>1524</v>
      </c>
      <c r="D342" s="421">
        <v>2</v>
      </c>
      <c r="E342" s="165" t="s">
        <v>521</v>
      </c>
      <c r="F342" s="329" t="s">
        <v>3229</v>
      </c>
      <c r="G342" s="22"/>
    </row>
    <row r="343" spans="1:9" ht="256">
      <c r="A343" s="19"/>
      <c r="B343" s="37"/>
      <c r="C343" s="40" t="s">
        <v>1257</v>
      </c>
      <c r="D343" s="421">
        <v>2</v>
      </c>
      <c r="E343" s="35" t="s">
        <v>521</v>
      </c>
      <c r="F343" s="448" t="s">
        <v>3483</v>
      </c>
      <c r="G343" s="22"/>
    </row>
    <row r="344" spans="1:9" ht="48">
      <c r="A344" s="19"/>
      <c r="B344" s="37"/>
      <c r="C344" s="44" t="s">
        <v>1259</v>
      </c>
      <c r="D344" s="421">
        <v>2</v>
      </c>
      <c r="E344" s="23" t="s">
        <v>521</v>
      </c>
      <c r="F344" s="44" t="s">
        <v>1260</v>
      </c>
      <c r="G344" s="22"/>
    </row>
    <row r="345" spans="1:9" ht="56.25" customHeight="1">
      <c r="A345" s="19" t="s">
        <v>602</v>
      </c>
      <c r="B345" s="37" t="s">
        <v>603</v>
      </c>
      <c r="C345" s="40" t="s">
        <v>1673</v>
      </c>
      <c r="D345" s="421">
        <v>2</v>
      </c>
      <c r="E345" s="166" t="s">
        <v>1261</v>
      </c>
      <c r="F345" s="445" t="s">
        <v>1971</v>
      </c>
      <c r="G345" s="22"/>
    </row>
    <row r="346" spans="1:9">
      <c r="A346" s="210" t="s">
        <v>604</v>
      </c>
      <c r="B346" s="703" t="s">
        <v>1262</v>
      </c>
      <c r="C346" s="665"/>
      <c r="D346" s="664"/>
      <c r="E346" s="665"/>
      <c r="F346" s="817"/>
      <c r="G346" s="704"/>
      <c r="H346" s="391">
        <f>SUM(D347:D354)</f>
        <v>14</v>
      </c>
      <c r="I346" s="391">
        <f>COUNT(D347:D354)*2</f>
        <v>14</v>
      </c>
    </row>
    <row r="347" spans="1:9" ht="51">
      <c r="A347" s="19" t="s">
        <v>606</v>
      </c>
      <c r="B347" s="37" t="s">
        <v>1263</v>
      </c>
      <c r="C347" s="85" t="s">
        <v>1265</v>
      </c>
      <c r="D347" s="424">
        <v>2</v>
      </c>
      <c r="E347" s="165" t="s">
        <v>521</v>
      </c>
      <c r="F347" s="165" t="s">
        <v>2616</v>
      </c>
      <c r="G347" s="22"/>
    </row>
    <row r="348" spans="1:9" ht="51">
      <c r="A348" s="19"/>
      <c r="B348" s="37"/>
      <c r="C348" s="60" t="s">
        <v>1264</v>
      </c>
      <c r="D348" s="424">
        <v>2</v>
      </c>
      <c r="E348" s="165" t="s">
        <v>1972</v>
      </c>
      <c r="F348" s="54" t="s">
        <v>3131</v>
      </c>
      <c r="G348" s="22"/>
    </row>
    <row r="349" spans="1:9" ht="80">
      <c r="A349" s="19" t="s">
        <v>608</v>
      </c>
      <c r="B349" s="24" t="s">
        <v>1266</v>
      </c>
      <c r="C349" s="44" t="s">
        <v>1267</v>
      </c>
      <c r="D349" s="424">
        <v>2</v>
      </c>
      <c r="E349" s="44" t="s">
        <v>521</v>
      </c>
      <c r="F349" s="44" t="s">
        <v>3230</v>
      </c>
      <c r="G349" s="22"/>
    </row>
    <row r="350" spans="1:9" ht="32">
      <c r="A350" s="19"/>
      <c r="B350" s="24"/>
      <c r="C350" s="44" t="s">
        <v>1973</v>
      </c>
      <c r="D350" s="424">
        <v>2</v>
      </c>
      <c r="E350" s="44" t="s">
        <v>521</v>
      </c>
      <c r="F350" s="85" t="s">
        <v>2738</v>
      </c>
      <c r="G350" s="22"/>
    </row>
    <row r="351" spans="1:9" ht="32">
      <c r="A351" s="19"/>
      <c r="B351" s="24"/>
      <c r="C351" s="213" t="s">
        <v>612</v>
      </c>
      <c r="D351" s="424">
        <v>2</v>
      </c>
      <c r="E351" s="49" t="s">
        <v>122</v>
      </c>
      <c r="F351" s="85" t="s">
        <v>2617</v>
      </c>
      <c r="G351" s="22"/>
    </row>
    <row r="352" spans="1:9" ht="48">
      <c r="A352" s="167"/>
      <c r="B352" s="37"/>
      <c r="C352" s="213" t="s">
        <v>611</v>
      </c>
      <c r="D352" s="424">
        <v>2</v>
      </c>
      <c r="E352" s="44" t="s">
        <v>581</v>
      </c>
      <c r="F352" s="237" t="s">
        <v>1974</v>
      </c>
      <c r="G352" s="22"/>
    </row>
    <row r="353" spans="1:15" ht="34">
      <c r="A353" s="19" t="s">
        <v>614</v>
      </c>
      <c r="B353" s="37" t="s">
        <v>615</v>
      </c>
      <c r="C353" s="40" t="s">
        <v>1269</v>
      </c>
      <c r="D353" s="424">
        <v>2</v>
      </c>
      <c r="E353" s="35" t="s">
        <v>521</v>
      </c>
      <c r="F353" s="313"/>
      <c r="G353" s="22"/>
    </row>
    <row r="354" spans="1:15" ht="51" hidden="1">
      <c r="A354" s="36" t="s">
        <v>616</v>
      </c>
      <c r="B354" s="20" t="s">
        <v>1270</v>
      </c>
      <c r="C354" s="24"/>
      <c r="D354" s="34"/>
      <c r="E354" s="35"/>
      <c r="F354" s="34"/>
      <c r="G354" s="34"/>
      <c r="H354" s="124"/>
      <c r="I354" s="124"/>
      <c r="J354" s="124"/>
      <c r="K354" s="124"/>
      <c r="L354" s="124"/>
      <c r="M354" s="1"/>
      <c r="N354" s="1"/>
      <c r="O354" s="1"/>
    </row>
    <row r="355" spans="1:15">
      <c r="A355" s="210" t="s">
        <v>619</v>
      </c>
      <c r="B355" s="703" t="s">
        <v>620</v>
      </c>
      <c r="C355" s="665"/>
      <c r="D355" s="664"/>
      <c r="E355" s="665"/>
      <c r="F355" s="817"/>
      <c r="G355" s="704"/>
      <c r="H355" s="391">
        <f>SUM(D356:D362)</f>
        <v>14</v>
      </c>
      <c r="I355" s="391">
        <f>COUNT(D356:D362)*2</f>
        <v>14</v>
      </c>
    </row>
    <row r="356" spans="1:15" ht="51">
      <c r="A356" s="19" t="s">
        <v>621</v>
      </c>
      <c r="B356" s="20" t="s">
        <v>622</v>
      </c>
      <c r="C356" s="38" t="s">
        <v>1271</v>
      </c>
      <c r="D356" s="421">
        <v>2</v>
      </c>
      <c r="E356" s="35" t="s">
        <v>326</v>
      </c>
      <c r="F356" s="441" t="s">
        <v>3231</v>
      </c>
      <c r="G356" s="22"/>
    </row>
    <row r="357" spans="1:15" ht="64">
      <c r="A357" s="19" t="s">
        <v>623</v>
      </c>
      <c r="B357" s="38" t="s">
        <v>624</v>
      </c>
      <c r="C357" s="38" t="s">
        <v>1272</v>
      </c>
      <c r="D357" s="421">
        <v>2</v>
      </c>
      <c r="E357" s="35" t="s">
        <v>581</v>
      </c>
      <c r="F357" s="38" t="s">
        <v>1975</v>
      </c>
      <c r="G357" s="22"/>
    </row>
    <row r="358" spans="1:15" ht="48">
      <c r="A358" s="19"/>
      <c r="B358" s="38"/>
      <c r="C358" s="38" t="s">
        <v>1976</v>
      </c>
      <c r="D358" s="421">
        <v>2</v>
      </c>
      <c r="E358" s="35" t="s">
        <v>122</v>
      </c>
      <c r="F358" s="38" t="s">
        <v>1275</v>
      </c>
      <c r="G358" s="22"/>
    </row>
    <row r="359" spans="1:15" ht="51">
      <c r="A359" s="19" t="s">
        <v>625</v>
      </c>
      <c r="B359" s="20" t="s">
        <v>626</v>
      </c>
      <c r="C359" s="38" t="s">
        <v>1276</v>
      </c>
      <c r="D359" s="421">
        <v>2</v>
      </c>
      <c r="E359" s="35" t="s">
        <v>122</v>
      </c>
      <c r="F359" s="38" t="s">
        <v>1277</v>
      </c>
      <c r="G359" s="22"/>
    </row>
    <row r="360" spans="1:15" ht="32">
      <c r="A360" s="19"/>
      <c r="B360" s="37"/>
      <c r="C360" s="26" t="s">
        <v>1977</v>
      </c>
      <c r="D360" s="421">
        <v>2</v>
      </c>
      <c r="E360" s="35" t="s">
        <v>581</v>
      </c>
      <c r="F360" s="441" t="s">
        <v>1978</v>
      </c>
      <c r="G360" s="22"/>
    </row>
    <row r="361" spans="1:15" ht="32">
      <c r="A361" s="19" t="s">
        <v>627</v>
      </c>
      <c r="B361" s="37" t="s">
        <v>628</v>
      </c>
      <c r="C361" s="38" t="s">
        <v>1279</v>
      </c>
      <c r="D361" s="421">
        <v>2</v>
      </c>
      <c r="E361" s="35" t="s">
        <v>521</v>
      </c>
      <c r="F361" s="38" t="s">
        <v>1979</v>
      </c>
      <c r="G361" s="22"/>
    </row>
    <row r="362" spans="1:15" ht="48">
      <c r="A362" s="19" t="s">
        <v>629</v>
      </c>
      <c r="B362" s="37" t="s">
        <v>630</v>
      </c>
      <c r="C362" s="164" t="s">
        <v>1281</v>
      </c>
      <c r="D362" s="421">
        <v>2</v>
      </c>
      <c r="E362" s="35" t="s">
        <v>521</v>
      </c>
      <c r="F362" s="217" t="s">
        <v>1980</v>
      </c>
      <c r="G362" s="22"/>
    </row>
    <row r="363" spans="1:15">
      <c r="A363" s="210" t="s">
        <v>631</v>
      </c>
      <c r="B363" s="838" t="s">
        <v>1282</v>
      </c>
      <c r="C363" s="839"/>
      <c r="D363" s="701"/>
      <c r="E363" s="839"/>
      <c r="F363" s="840"/>
      <c r="G363" s="841"/>
      <c r="H363" s="391">
        <f>SUM(D364:D365)</f>
        <v>4</v>
      </c>
      <c r="I363" s="391">
        <f>COUNT(D364:D365)*2</f>
        <v>4</v>
      </c>
    </row>
    <row r="364" spans="1:15" ht="48">
      <c r="A364" s="19" t="s">
        <v>633</v>
      </c>
      <c r="B364" s="24" t="s">
        <v>634</v>
      </c>
      <c r="C364" s="164" t="s">
        <v>1674</v>
      </c>
      <c r="D364" s="421">
        <v>2</v>
      </c>
      <c r="E364" s="35" t="s">
        <v>326</v>
      </c>
      <c r="F364" s="237" t="s">
        <v>1981</v>
      </c>
      <c r="G364" s="22"/>
    </row>
    <row r="365" spans="1:15" ht="80">
      <c r="A365" s="19" t="s">
        <v>635</v>
      </c>
      <c r="B365" s="38" t="s">
        <v>636</v>
      </c>
      <c r="C365" s="38" t="s">
        <v>1283</v>
      </c>
      <c r="D365" s="421">
        <v>2</v>
      </c>
      <c r="E365" s="35" t="s">
        <v>326</v>
      </c>
      <c r="F365" s="237" t="s">
        <v>1982</v>
      </c>
      <c r="G365" s="22"/>
    </row>
    <row r="366" spans="1:15">
      <c r="A366" s="210" t="s">
        <v>638</v>
      </c>
      <c r="B366" s="703" t="s">
        <v>1284</v>
      </c>
      <c r="C366" s="665"/>
      <c r="D366" s="664"/>
      <c r="E366" s="665"/>
      <c r="F366" s="817"/>
      <c r="G366" s="704"/>
      <c r="H366" s="391">
        <f>SUM(D367:D370)</f>
        <v>8</v>
      </c>
      <c r="I366" s="391">
        <f>COUNT(D367:D370)*2</f>
        <v>8</v>
      </c>
    </row>
    <row r="367" spans="1:15" ht="32">
      <c r="A367" s="19" t="s">
        <v>640</v>
      </c>
      <c r="B367" s="24" t="s">
        <v>1285</v>
      </c>
      <c r="C367" s="40" t="s">
        <v>1286</v>
      </c>
      <c r="D367" s="421">
        <v>2</v>
      </c>
      <c r="E367" s="35" t="s">
        <v>581</v>
      </c>
      <c r="F367" s="38" t="s">
        <v>1983</v>
      </c>
      <c r="G367" s="22"/>
    </row>
    <row r="368" spans="1:15" ht="48">
      <c r="A368" s="19" t="s">
        <v>644</v>
      </c>
      <c r="B368" s="24" t="s">
        <v>645</v>
      </c>
      <c r="C368" s="24" t="s">
        <v>646</v>
      </c>
      <c r="D368" s="421">
        <v>2</v>
      </c>
      <c r="E368" s="35" t="s">
        <v>581</v>
      </c>
      <c r="F368" s="441" t="s">
        <v>3232</v>
      </c>
      <c r="G368" s="22"/>
    </row>
    <row r="369" spans="1:9" ht="32">
      <c r="A369" s="19"/>
      <c r="B369" s="24"/>
      <c r="C369" s="38" t="s">
        <v>647</v>
      </c>
      <c r="D369" s="421">
        <v>2</v>
      </c>
      <c r="E369" s="35" t="s">
        <v>122</v>
      </c>
      <c r="F369" s="38" t="s">
        <v>1984</v>
      </c>
      <c r="G369" s="22"/>
    </row>
    <row r="370" spans="1:9" ht="16">
      <c r="A370" s="19"/>
      <c r="B370" s="24"/>
      <c r="C370" s="38" t="s">
        <v>648</v>
      </c>
      <c r="D370" s="421">
        <v>2</v>
      </c>
      <c r="E370" s="35" t="s">
        <v>121</v>
      </c>
      <c r="F370" s="163"/>
      <c r="G370" s="22"/>
    </row>
    <row r="371" spans="1:9">
      <c r="A371" s="210" t="s">
        <v>649</v>
      </c>
      <c r="B371" s="705" t="s">
        <v>1287</v>
      </c>
      <c r="C371" s="673"/>
      <c r="D371" s="672"/>
      <c r="E371" s="673"/>
      <c r="F371" s="818"/>
      <c r="G371" s="706"/>
      <c r="H371" s="391">
        <f>SUM(D372:D382)</f>
        <v>22</v>
      </c>
      <c r="I371" s="391">
        <f>COUNT(D372:D382)*2</f>
        <v>22</v>
      </c>
    </row>
    <row r="372" spans="1:9" ht="51">
      <c r="A372" s="221" t="s">
        <v>651</v>
      </c>
      <c r="B372" s="37" t="s">
        <v>1288</v>
      </c>
      <c r="C372" s="38" t="s">
        <v>1289</v>
      </c>
      <c r="D372" s="421">
        <v>2</v>
      </c>
      <c r="E372" s="163" t="s">
        <v>121</v>
      </c>
      <c r="F372" s="38" t="s">
        <v>1985</v>
      </c>
      <c r="G372" s="22"/>
    </row>
    <row r="373" spans="1:9" ht="32">
      <c r="A373" s="221"/>
      <c r="B373" s="222"/>
      <c r="C373" s="38" t="s">
        <v>1530</v>
      </c>
      <c r="D373" s="421">
        <v>2</v>
      </c>
      <c r="E373" s="163" t="s">
        <v>122</v>
      </c>
      <c r="F373" s="38" t="s">
        <v>3317</v>
      </c>
      <c r="G373" s="22"/>
    </row>
    <row r="374" spans="1:9" ht="34">
      <c r="A374" s="19" t="s">
        <v>653</v>
      </c>
      <c r="B374" s="37" t="s">
        <v>654</v>
      </c>
      <c r="C374" s="38" t="s">
        <v>3319</v>
      </c>
      <c r="D374" s="419">
        <v>2</v>
      </c>
      <c r="E374" s="163" t="s">
        <v>122</v>
      </c>
      <c r="F374" s="38" t="s">
        <v>3314</v>
      </c>
      <c r="G374" s="22"/>
    </row>
    <row r="375" spans="1:9" ht="48">
      <c r="A375" s="19"/>
      <c r="B375" s="37"/>
      <c r="C375" s="38" t="s">
        <v>655</v>
      </c>
      <c r="D375" s="421">
        <v>2</v>
      </c>
      <c r="E375" s="163" t="s">
        <v>581</v>
      </c>
      <c r="F375" s="38" t="s">
        <v>1743</v>
      </c>
      <c r="G375" s="22"/>
    </row>
    <row r="376" spans="1:9" ht="32">
      <c r="A376" s="19"/>
      <c r="B376" s="37"/>
      <c r="C376" s="38" t="s">
        <v>3451</v>
      </c>
      <c r="D376" s="421">
        <v>2</v>
      </c>
      <c r="E376" s="163" t="s">
        <v>521</v>
      </c>
      <c r="F376" s="38" t="s">
        <v>1743</v>
      </c>
      <c r="G376" s="22"/>
    </row>
    <row r="377" spans="1:9" ht="51">
      <c r="A377" s="19" t="s">
        <v>657</v>
      </c>
      <c r="B377" s="37" t="s">
        <v>658</v>
      </c>
      <c r="C377" s="91" t="s">
        <v>659</v>
      </c>
      <c r="D377" s="421">
        <v>2</v>
      </c>
      <c r="E377" s="163" t="s">
        <v>326</v>
      </c>
      <c r="F377" s="38" t="s">
        <v>2828</v>
      </c>
      <c r="G377" s="22"/>
    </row>
    <row r="378" spans="1:9" ht="32">
      <c r="A378" s="19"/>
      <c r="B378" s="37"/>
      <c r="C378" s="38" t="s">
        <v>660</v>
      </c>
      <c r="D378" s="421">
        <v>2</v>
      </c>
      <c r="E378" s="163" t="s">
        <v>521</v>
      </c>
      <c r="F378" s="38" t="s">
        <v>1986</v>
      </c>
      <c r="G378" s="22"/>
    </row>
    <row r="379" spans="1:9" ht="48">
      <c r="A379" s="19" t="s">
        <v>661</v>
      </c>
      <c r="B379" s="37" t="s">
        <v>662</v>
      </c>
      <c r="C379" s="24" t="s">
        <v>1675</v>
      </c>
      <c r="D379" s="421">
        <v>2</v>
      </c>
      <c r="E379" s="163" t="s">
        <v>122</v>
      </c>
      <c r="F379" s="237" t="s">
        <v>1291</v>
      </c>
      <c r="G379" s="22"/>
    </row>
    <row r="380" spans="1:9" ht="32">
      <c r="A380" s="19"/>
      <c r="B380" s="37"/>
      <c r="C380" s="24" t="s">
        <v>1292</v>
      </c>
      <c r="D380" s="421">
        <v>2</v>
      </c>
      <c r="E380" s="163" t="s">
        <v>122</v>
      </c>
      <c r="F380" s="237" t="s">
        <v>1293</v>
      </c>
      <c r="G380" s="22"/>
    </row>
    <row r="381" spans="1:9" ht="48">
      <c r="A381" s="19"/>
      <c r="B381" s="37"/>
      <c r="C381" s="24" t="s">
        <v>1987</v>
      </c>
      <c r="D381" s="421">
        <v>2</v>
      </c>
      <c r="E381" s="53" t="s">
        <v>121</v>
      </c>
      <c r="F381" s="38" t="s">
        <v>1744</v>
      </c>
      <c r="G381" s="22"/>
    </row>
    <row r="382" spans="1:9" ht="54.75" customHeight="1">
      <c r="A382" s="19" t="s">
        <v>663</v>
      </c>
      <c r="B382" s="37" t="s">
        <v>1676</v>
      </c>
      <c r="C382" s="38" t="s">
        <v>3233</v>
      </c>
      <c r="D382" s="421">
        <v>2</v>
      </c>
      <c r="E382" s="163" t="s">
        <v>241</v>
      </c>
      <c r="F382" s="237" t="s">
        <v>1294</v>
      </c>
      <c r="G382" s="22"/>
    </row>
    <row r="383" spans="1:9" ht="24" customHeight="1">
      <c r="A383" s="210" t="s">
        <v>667</v>
      </c>
      <c r="B383" s="703" t="s">
        <v>1295</v>
      </c>
      <c r="C383" s="665"/>
      <c r="D383" s="664"/>
      <c r="E383" s="665"/>
      <c r="F383" s="817"/>
      <c r="G383" s="704"/>
      <c r="H383" s="391">
        <f>SUM(D384:D391)</f>
        <v>16</v>
      </c>
      <c r="I383" s="391">
        <f>COUNT(D384:D391)*2</f>
        <v>16</v>
      </c>
    </row>
    <row r="384" spans="1:9" ht="51">
      <c r="A384" s="19" t="s">
        <v>669</v>
      </c>
      <c r="B384" s="20" t="s">
        <v>670</v>
      </c>
      <c r="C384" s="40" t="s">
        <v>1296</v>
      </c>
      <c r="D384" s="421">
        <v>2</v>
      </c>
      <c r="E384" s="35" t="s">
        <v>581</v>
      </c>
      <c r="F384" s="313" t="s">
        <v>1988</v>
      </c>
      <c r="G384" s="22"/>
    </row>
    <row r="385" spans="1:9" ht="51">
      <c r="A385" s="19" t="s">
        <v>672</v>
      </c>
      <c r="B385" s="37" t="s">
        <v>673</v>
      </c>
      <c r="C385" s="38" t="s">
        <v>1297</v>
      </c>
      <c r="D385" s="421">
        <v>2</v>
      </c>
      <c r="E385" s="35" t="s">
        <v>581</v>
      </c>
      <c r="F385" s="38" t="s">
        <v>2624</v>
      </c>
      <c r="G385" s="22"/>
    </row>
    <row r="386" spans="1:9" ht="34">
      <c r="A386" s="19" t="s">
        <v>674</v>
      </c>
      <c r="B386" s="37" t="s">
        <v>675</v>
      </c>
      <c r="C386" s="38" t="s">
        <v>1298</v>
      </c>
      <c r="D386" s="421">
        <v>2</v>
      </c>
      <c r="E386" s="35" t="s">
        <v>581</v>
      </c>
      <c r="F386" s="38" t="s">
        <v>1989</v>
      </c>
      <c r="G386" s="22"/>
    </row>
    <row r="387" spans="1:9" ht="48">
      <c r="A387" s="19" t="s">
        <v>676</v>
      </c>
      <c r="B387" s="54" t="s">
        <v>677</v>
      </c>
      <c r="C387" s="67" t="s">
        <v>1990</v>
      </c>
      <c r="D387" s="421">
        <v>2</v>
      </c>
      <c r="E387" s="35" t="s">
        <v>581</v>
      </c>
      <c r="F387" s="441" t="s">
        <v>3234</v>
      </c>
      <c r="G387" s="22"/>
    </row>
    <row r="388" spans="1:9" ht="64">
      <c r="A388" s="19" t="s">
        <v>679</v>
      </c>
      <c r="B388" s="37" t="s">
        <v>680</v>
      </c>
      <c r="C388" s="154" t="s">
        <v>1535</v>
      </c>
      <c r="D388" s="421">
        <v>2</v>
      </c>
      <c r="E388" s="35" t="s">
        <v>190</v>
      </c>
      <c r="F388" s="441" t="s">
        <v>2626</v>
      </c>
      <c r="G388" s="22"/>
    </row>
    <row r="389" spans="1:9" ht="64">
      <c r="A389" s="19" t="s">
        <v>682</v>
      </c>
      <c r="B389" s="37" t="s">
        <v>683</v>
      </c>
      <c r="C389" s="40" t="s">
        <v>1300</v>
      </c>
      <c r="D389" s="421">
        <v>2</v>
      </c>
      <c r="E389" s="35" t="s">
        <v>581</v>
      </c>
      <c r="F389" s="441" t="s">
        <v>1536</v>
      </c>
      <c r="G389" s="22"/>
    </row>
    <row r="390" spans="1:9" ht="32">
      <c r="A390" s="19"/>
      <c r="B390" s="37"/>
      <c r="C390" s="24" t="s">
        <v>685</v>
      </c>
      <c r="D390" s="421">
        <v>2</v>
      </c>
      <c r="E390" s="35" t="s">
        <v>581</v>
      </c>
      <c r="F390" s="237" t="s">
        <v>1991</v>
      </c>
      <c r="G390" s="22"/>
    </row>
    <row r="391" spans="1:9" ht="80">
      <c r="A391" s="19" t="s">
        <v>686</v>
      </c>
      <c r="B391" s="37" t="s">
        <v>687</v>
      </c>
      <c r="C391" s="114" t="s">
        <v>1301</v>
      </c>
      <c r="D391" s="421">
        <v>2</v>
      </c>
      <c r="E391" s="35" t="s">
        <v>168</v>
      </c>
      <c r="F391" s="237" t="s">
        <v>2962</v>
      </c>
      <c r="G391" s="22"/>
    </row>
    <row r="392" spans="1:9">
      <c r="A392" s="210" t="s">
        <v>689</v>
      </c>
      <c r="B392" s="703" t="s">
        <v>690</v>
      </c>
      <c r="C392" s="665"/>
      <c r="D392" s="664"/>
      <c r="E392" s="665"/>
      <c r="F392" s="817"/>
      <c r="G392" s="704"/>
      <c r="H392" s="391">
        <f>SUM(D393:D402)</f>
        <v>20</v>
      </c>
      <c r="I392" s="391">
        <f>COUNT(D393:D402)*2</f>
        <v>20</v>
      </c>
    </row>
    <row r="393" spans="1:9" ht="34">
      <c r="A393" s="19" t="s">
        <v>691</v>
      </c>
      <c r="B393" s="37" t="s">
        <v>692</v>
      </c>
      <c r="C393" s="47" t="s">
        <v>1677</v>
      </c>
      <c r="D393" s="421">
        <v>2</v>
      </c>
      <c r="E393" s="35" t="s">
        <v>122</v>
      </c>
      <c r="F393" s="237" t="s">
        <v>1992</v>
      </c>
      <c r="G393" s="22"/>
    </row>
    <row r="394" spans="1:9" ht="189.75" customHeight="1">
      <c r="A394" s="19"/>
      <c r="B394" s="37"/>
      <c r="C394" s="47" t="s">
        <v>1302</v>
      </c>
      <c r="D394" s="421">
        <v>2</v>
      </c>
      <c r="E394" s="38" t="s">
        <v>122</v>
      </c>
      <c r="F394" s="237" t="s">
        <v>3235</v>
      </c>
      <c r="G394" s="22"/>
    </row>
    <row r="395" spans="1:9" ht="41.25" customHeight="1">
      <c r="A395" s="19"/>
      <c r="B395" s="37"/>
      <c r="C395" s="47" t="s">
        <v>1993</v>
      </c>
      <c r="D395" s="421">
        <v>2</v>
      </c>
      <c r="E395" s="35" t="s">
        <v>241</v>
      </c>
      <c r="F395" s="237" t="s">
        <v>1994</v>
      </c>
      <c r="G395" s="22"/>
    </row>
    <row r="396" spans="1:9" ht="126" customHeight="1">
      <c r="A396" s="19"/>
      <c r="B396" s="37"/>
      <c r="C396" s="151" t="s">
        <v>3236</v>
      </c>
      <c r="D396" s="421">
        <v>2</v>
      </c>
      <c r="E396" s="79" t="s">
        <v>1995</v>
      </c>
      <c r="F396" s="329" t="s">
        <v>3237</v>
      </c>
      <c r="G396" s="22"/>
    </row>
    <row r="397" spans="1:9" ht="64">
      <c r="A397" s="19" t="s">
        <v>693</v>
      </c>
      <c r="B397" s="37" t="s">
        <v>694</v>
      </c>
      <c r="C397" s="40" t="s">
        <v>1305</v>
      </c>
      <c r="D397" s="421">
        <v>2</v>
      </c>
      <c r="E397" s="38" t="s">
        <v>793</v>
      </c>
      <c r="F397" s="38" t="s">
        <v>1306</v>
      </c>
      <c r="G397" s="22"/>
    </row>
    <row r="398" spans="1:9" ht="33.75" customHeight="1">
      <c r="A398" s="19"/>
      <c r="B398" s="37"/>
      <c r="C398" s="38" t="s">
        <v>2631</v>
      </c>
      <c r="D398" s="421">
        <v>2</v>
      </c>
      <c r="E398" s="38" t="s">
        <v>122</v>
      </c>
      <c r="F398" s="38" t="s">
        <v>1996</v>
      </c>
      <c r="G398" s="22"/>
    </row>
    <row r="399" spans="1:9" ht="80">
      <c r="A399" s="19"/>
      <c r="B399" s="37"/>
      <c r="C399" s="85" t="s">
        <v>3238</v>
      </c>
      <c r="D399" s="421">
        <v>2</v>
      </c>
      <c r="E399" s="85" t="s">
        <v>1887</v>
      </c>
      <c r="F399" s="259" t="s">
        <v>1997</v>
      </c>
      <c r="G399" s="22"/>
    </row>
    <row r="400" spans="1:9" ht="96">
      <c r="A400" s="19"/>
      <c r="B400" s="37"/>
      <c r="C400" s="40" t="s">
        <v>1678</v>
      </c>
      <c r="D400" s="421">
        <v>2</v>
      </c>
      <c r="E400" s="35" t="s">
        <v>521</v>
      </c>
      <c r="F400" s="38" t="s">
        <v>3239</v>
      </c>
      <c r="G400" s="22"/>
    </row>
    <row r="401" spans="1:15" ht="128">
      <c r="A401" s="19" t="s">
        <v>695</v>
      </c>
      <c r="B401" s="37" t="s">
        <v>696</v>
      </c>
      <c r="C401" s="154" t="s">
        <v>1679</v>
      </c>
      <c r="D401" s="421">
        <v>2</v>
      </c>
      <c r="E401" s="23" t="s">
        <v>241</v>
      </c>
      <c r="F401" s="44" t="s">
        <v>1998</v>
      </c>
      <c r="G401" s="503"/>
    </row>
    <row r="402" spans="1:15" ht="68">
      <c r="A402" s="19" t="s">
        <v>697</v>
      </c>
      <c r="B402" s="20" t="s">
        <v>698</v>
      </c>
      <c r="C402" s="40" t="s">
        <v>1999</v>
      </c>
      <c r="D402" s="421">
        <v>2</v>
      </c>
      <c r="E402" s="35" t="s">
        <v>521</v>
      </c>
      <c r="F402" s="441"/>
      <c r="G402" s="22"/>
    </row>
    <row r="403" spans="1:15" hidden="1">
      <c r="A403" s="219" t="s">
        <v>699</v>
      </c>
      <c r="B403" s="703" t="s">
        <v>700</v>
      </c>
      <c r="C403" s="665"/>
      <c r="D403" s="665"/>
      <c r="E403" s="665"/>
      <c r="F403" s="665"/>
      <c r="G403" s="704"/>
      <c r="H403" s="124"/>
      <c r="I403" s="124"/>
      <c r="J403" s="124"/>
      <c r="K403" s="124"/>
      <c r="L403" s="124"/>
      <c r="M403" s="1"/>
      <c r="N403" s="1"/>
      <c r="O403" s="1"/>
    </row>
    <row r="404" spans="1:15" ht="48" hidden="1">
      <c r="A404" s="36" t="s">
        <v>701</v>
      </c>
      <c r="B404" s="24" t="s">
        <v>704</v>
      </c>
      <c r="C404" s="24"/>
      <c r="D404" s="34"/>
      <c r="E404" s="35"/>
      <c r="F404" s="34"/>
      <c r="G404" s="34"/>
      <c r="H404" s="124"/>
      <c r="I404" s="124"/>
      <c r="J404" s="124"/>
      <c r="K404" s="124"/>
      <c r="L404" s="124"/>
      <c r="M404" s="1"/>
      <c r="N404" s="1"/>
      <c r="O404" s="1"/>
    </row>
    <row r="405" spans="1:15">
      <c r="A405" s="210" t="s">
        <v>706</v>
      </c>
      <c r="B405" s="703" t="s">
        <v>707</v>
      </c>
      <c r="C405" s="665"/>
      <c r="D405" s="664"/>
      <c r="E405" s="665"/>
      <c r="F405" s="817"/>
      <c r="G405" s="704"/>
      <c r="H405" s="391">
        <f>SUM(D406:D411)</f>
        <v>6</v>
      </c>
      <c r="I405" s="391">
        <f>COUNT(D406:D411)*2</f>
        <v>6</v>
      </c>
    </row>
    <row r="406" spans="1:15" ht="34">
      <c r="A406" s="19" t="s">
        <v>708</v>
      </c>
      <c r="B406" s="37" t="s">
        <v>709</v>
      </c>
      <c r="C406" s="24" t="s">
        <v>2000</v>
      </c>
      <c r="D406" s="421">
        <v>2</v>
      </c>
      <c r="E406" s="34" t="s">
        <v>1964</v>
      </c>
      <c r="F406" s="237" t="s">
        <v>2001</v>
      </c>
      <c r="G406" s="22"/>
    </row>
    <row r="407" spans="1:15" ht="44.25" customHeight="1">
      <c r="A407" s="19"/>
      <c r="B407" s="37"/>
      <c r="C407" s="24" t="s">
        <v>2002</v>
      </c>
      <c r="D407" s="421">
        <v>2</v>
      </c>
      <c r="E407" s="34" t="s">
        <v>2657</v>
      </c>
      <c r="F407" s="313"/>
      <c r="G407" s="22"/>
    </row>
    <row r="408" spans="1:15" ht="34" hidden="1">
      <c r="A408" s="36" t="s">
        <v>710</v>
      </c>
      <c r="B408" s="37" t="s">
        <v>711</v>
      </c>
      <c r="C408" s="24"/>
      <c r="D408" s="34"/>
      <c r="E408" s="35"/>
      <c r="F408" s="34"/>
      <c r="G408" s="34"/>
      <c r="H408" s="124"/>
      <c r="I408" s="124"/>
      <c r="J408" s="124"/>
      <c r="K408" s="124"/>
      <c r="L408" s="124"/>
      <c r="M408" s="1"/>
      <c r="N408" s="1"/>
      <c r="O408" s="1"/>
    </row>
    <row r="409" spans="1:15" ht="52.5" customHeight="1">
      <c r="A409" s="19" t="s">
        <v>712</v>
      </c>
      <c r="B409" s="37" t="s">
        <v>713</v>
      </c>
      <c r="C409" s="38" t="s">
        <v>714</v>
      </c>
      <c r="D409" s="421">
        <v>2</v>
      </c>
      <c r="E409" s="53" t="s">
        <v>122</v>
      </c>
      <c r="F409" s="85" t="s">
        <v>2633</v>
      </c>
      <c r="G409" s="22"/>
    </row>
    <row r="410" spans="1:15" ht="68" hidden="1">
      <c r="A410" s="36" t="s">
        <v>715</v>
      </c>
      <c r="B410" s="58" t="s">
        <v>716</v>
      </c>
      <c r="C410" s="154"/>
      <c r="D410" s="34"/>
      <c r="E410" s="35"/>
      <c r="F410" s="34"/>
      <c r="G410" s="34"/>
      <c r="H410" s="124"/>
      <c r="I410" s="124"/>
      <c r="J410" s="124"/>
      <c r="K410" s="124"/>
      <c r="L410" s="124"/>
      <c r="M410" s="1"/>
      <c r="N410" s="1"/>
      <c r="O410" s="1"/>
    </row>
    <row r="411" spans="1:15" ht="34" hidden="1">
      <c r="A411" s="36" t="s">
        <v>717</v>
      </c>
      <c r="B411" s="37" t="s">
        <v>718</v>
      </c>
      <c r="C411" s="24"/>
      <c r="D411" s="34"/>
      <c r="E411" s="35"/>
      <c r="F411" s="34"/>
      <c r="G411" s="34"/>
      <c r="H411" s="308"/>
      <c r="I411" s="124"/>
      <c r="J411" s="124"/>
      <c r="K411" s="124"/>
      <c r="L411" s="124"/>
      <c r="M411" s="1"/>
      <c r="N411" s="1"/>
      <c r="O411" s="1"/>
    </row>
    <row r="412" spans="1:15">
      <c r="A412" s="210" t="s">
        <v>719</v>
      </c>
      <c r="B412" s="703" t="s">
        <v>720</v>
      </c>
      <c r="C412" s="665"/>
      <c r="D412" s="664"/>
      <c r="E412" s="665"/>
      <c r="F412" s="817"/>
      <c r="G412" s="704"/>
      <c r="H412" s="391">
        <f>SUM(D413:D415)</f>
        <v>4</v>
      </c>
      <c r="I412" s="391">
        <f>COUNT(D413:D415)*2</f>
        <v>4</v>
      </c>
    </row>
    <row r="413" spans="1:15" ht="41.25" customHeight="1">
      <c r="A413" s="19" t="s">
        <v>721</v>
      </c>
      <c r="B413" s="37" t="s">
        <v>722</v>
      </c>
      <c r="C413" s="59" t="s">
        <v>723</v>
      </c>
      <c r="D413" s="421">
        <v>2</v>
      </c>
      <c r="E413" s="35" t="s">
        <v>168</v>
      </c>
      <c r="F413" s="442" t="s">
        <v>2636</v>
      </c>
      <c r="G413" s="22"/>
    </row>
    <row r="414" spans="1:15" ht="45.75" hidden="1" customHeight="1">
      <c r="A414" s="36" t="s">
        <v>724</v>
      </c>
      <c r="B414" s="37" t="s">
        <v>725</v>
      </c>
      <c r="C414" s="260"/>
      <c r="D414" s="244"/>
      <c r="E414" s="35"/>
      <c r="F414" s="244"/>
      <c r="G414" s="34"/>
      <c r="H414" s="124"/>
      <c r="I414" s="124"/>
      <c r="J414" s="124"/>
      <c r="K414" s="124"/>
      <c r="L414" s="124"/>
      <c r="M414" s="1"/>
      <c r="N414" s="1"/>
      <c r="O414" s="1"/>
    </row>
    <row r="415" spans="1:15" ht="83.25" customHeight="1">
      <c r="A415" s="19" t="s">
        <v>726</v>
      </c>
      <c r="B415" s="37" t="s">
        <v>727</v>
      </c>
      <c r="C415" s="67" t="s">
        <v>1680</v>
      </c>
      <c r="D415" s="421">
        <v>2</v>
      </c>
      <c r="E415" s="35" t="s">
        <v>122</v>
      </c>
      <c r="F415" s="330" t="s">
        <v>2637</v>
      </c>
      <c r="G415" s="22"/>
    </row>
    <row r="416" spans="1:15" ht="24.75" customHeight="1">
      <c r="A416" s="210" t="s">
        <v>728</v>
      </c>
      <c r="B416" s="703" t="s">
        <v>729</v>
      </c>
      <c r="C416" s="665"/>
      <c r="D416" s="664"/>
      <c r="E416" s="665"/>
      <c r="F416" s="817"/>
      <c r="G416" s="704"/>
      <c r="H416" s="391">
        <f>SUM(D417:D430)</f>
        <v>14</v>
      </c>
      <c r="I416" s="391">
        <f>COUNT(D417:D430)*2</f>
        <v>14</v>
      </c>
    </row>
    <row r="417" spans="1:15" ht="51" hidden="1">
      <c r="A417" s="36" t="s">
        <v>730</v>
      </c>
      <c r="B417" s="37" t="s">
        <v>731</v>
      </c>
      <c r="C417" s="24"/>
      <c r="D417" s="34"/>
      <c r="E417" s="35"/>
      <c r="F417" s="34"/>
      <c r="G417" s="34"/>
      <c r="H417" s="124"/>
      <c r="I417" s="124"/>
      <c r="J417" s="124"/>
      <c r="K417" s="124"/>
      <c r="L417" s="124"/>
      <c r="M417" s="1"/>
      <c r="N417" s="1"/>
      <c r="O417" s="1"/>
    </row>
    <row r="418" spans="1:15" ht="34" hidden="1">
      <c r="A418" s="36" t="s">
        <v>732</v>
      </c>
      <c r="B418" s="37" t="s">
        <v>733</v>
      </c>
      <c r="C418" s="24"/>
      <c r="D418" s="34"/>
      <c r="E418" s="35"/>
      <c r="F418" s="34"/>
      <c r="G418" s="34"/>
      <c r="H418" s="124"/>
      <c r="I418" s="124"/>
      <c r="J418" s="124"/>
      <c r="K418" s="124"/>
      <c r="L418" s="124"/>
      <c r="M418" s="1"/>
      <c r="N418" s="1"/>
      <c r="O418" s="1"/>
    </row>
    <row r="419" spans="1:15" ht="34" hidden="1">
      <c r="A419" s="36" t="s">
        <v>734</v>
      </c>
      <c r="B419" s="37" t="s">
        <v>735</v>
      </c>
      <c r="C419" s="24"/>
      <c r="D419" s="34"/>
      <c r="E419" s="35"/>
      <c r="F419" s="34"/>
      <c r="G419" s="34"/>
      <c r="H419" s="124"/>
      <c r="I419" s="124"/>
      <c r="J419" s="124"/>
      <c r="K419" s="124"/>
      <c r="L419" s="124"/>
      <c r="M419" s="1"/>
      <c r="N419" s="1"/>
      <c r="O419" s="1"/>
    </row>
    <row r="420" spans="1:15" ht="34" hidden="1">
      <c r="A420" s="36" t="s">
        <v>736</v>
      </c>
      <c r="B420" s="37" t="s">
        <v>737</v>
      </c>
      <c r="C420" s="24"/>
      <c r="D420" s="34"/>
      <c r="E420" s="35"/>
      <c r="F420" s="34"/>
      <c r="G420" s="34"/>
      <c r="H420" s="124"/>
      <c r="I420" s="124"/>
      <c r="J420" s="124"/>
      <c r="K420" s="124"/>
      <c r="L420" s="124"/>
      <c r="M420" s="1"/>
      <c r="N420" s="1"/>
      <c r="O420" s="1"/>
    </row>
    <row r="421" spans="1:15" ht="51" hidden="1">
      <c r="A421" s="36" t="s">
        <v>738</v>
      </c>
      <c r="B421" s="37" t="s">
        <v>739</v>
      </c>
      <c r="C421" s="24"/>
      <c r="D421" s="34"/>
      <c r="E421" s="35"/>
      <c r="F421" s="34"/>
      <c r="G421" s="34"/>
      <c r="H421" s="124"/>
      <c r="I421" s="124"/>
      <c r="J421" s="124"/>
      <c r="K421" s="124"/>
      <c r="L421" s="124"/>
      <c r="M421" s="1"/>
      <c r="N421" s="1"/>
      <c r="O421" s="1"/>
    </row>
    <row r="422" spans="1:15" ht="34" hidden="1">
      <c r="A422" s="36" t="s">
        <v>740</v>
      </c>
      <c r="B422" s="37" t="s">
        <v>741</v>
      </c>
      <c r="C422" s="24"/>
      <c r="D422" s="34"/>
      <c r="E422" s="35"/>
      <c r="F422" s="34"/>
      <c r="G422" s="34"/>
      <c r="H422" s="124"/>
      <c r="I422" s="124"/>
      <c r="J422" s="124"/>
      <c r="K422" s="124"/>
      <c r="L422" s="124"/>
      <c r="M422" s="1"/>
      <c r="N422" s="1"/>
      <c r="O422" s="1"/>
    </row>
    <row r="423" spans="1:15" ht="34" hidden="1">
      <c r="A423" s="36" t="s">
        <v>742</v>
      </c>
      <c r="B423" s="37" t="s">
        <v>743</v>
      </c>
      <c r="C423" s="24"/>
      <c r="D423" s="34"/>
      <c r="E423" s="35"/>
      <c r="F423" s="34"/>
      <c r="G423" s="34"/>
      <c r="H423" s="124"/>
      <c r="I423" s="124"/>
      <c r="J423" s="124"/>
      <c r="K423" s="124"/>
      <c r="L423" s="124"/>
      <c r="M423" s="1"/>
      <c r="N423" s="1"/>
      <c r="O423" s="1"/>
    </row>
    <row r="424" spans="1:15" ht="34">
      <c r="A424" s="19" t="s">
        <v>744</v>
      </c>
      <c r="B424" s="20" t="s">
        <v>745</v>
      </c>
      <c r="C424" s="40" t="s">
        <v>1681</v>
      </c>
      <c r="D424" s="421">
        <v>2</v>
      </c>
      <c r="E424" s="35" t="s">
        <v>521</v>
      </c>
      <c r="F424" s="441" t="s">
        <v>2003</v>
      </c>
      <c r="G424" s="22"/>
    </row>
    <row r="425" spans="1:15" ht="83.25" customHeight="1">
      <c r="A425" s="19" t="s">
        <v>746</v>
      </c>
      <c r="B425" s="20" t="s">
        <v>747</v>
      </c>
      <c r="C425" s="40" t="s">
        <v>2004</v>
      </c>
      <c r="D425" s="421">
        <v>2</v>
      </c>
      <c r="E425" s="35" t="s">
        <v>581</v>
      </c>
      <c r="F425" s="313"/>
      <c r="G425" s="22"/>
    </row>
    <row r="426" spans="1:15" ht="32">
      <c r="A426" s="19"/>
      <c r="B426" s="20"/>
      <c r="C426" s="40" t="s">
        <v>1682</v>
      </c>
      <c r="D426" s="421">
        <v>2</v>
      </c>
      <c r="E426" s="35" t="s">
        <v>581</v>
      </c>
      <c r="F426" s="237" t="s">
        <v>1683</v>
      </c>
      <c r="G426" s="22"/>
    </row>
    <row r="427" spans="1:15" ht="64">
      <c r="A427" s="19"/>
      <c r="B427" s="20"/>
      <c r="C427" s="44" t="s">
        <v>2005</v>
      </c>
      <c r="D427" s="421">
        <v>2</v>
      </c>
      <c r="E427" s="35" t="s">
        <v>581</v>
      </c>
      <c r="F427" s="38" t="s">
        <v>3240</v>
      </c>
      <c r="G427" s="22"/>
    </row>
    <row r="428" spans="1:15" ht="32">
      <c r="A428" s="19"/>
      <c r="B428" s="20"/>
      <c r="C428" s="56" t="s">
        <v>1311</v>
      </c>
      <c r="D428" s="421">
        <v>2</v>
      </c>
      <c r="E428" s="35" t="s">
        <v>581</v>
      </c>
      <c r="F428" s="85" t="s">
        <v>2638</v>
      </c>
      <c r="G428" s="22"/>
    </row>
    <row r="429" spans="1:15" ht="122.25" customHeight="1">
      <c r="A429" s="19"/>
      <c r="B429" s="20"/>
      <c r="C429" s="40" t="s">
        <v>1684</v>
      </c>
      <c r="D429" s="421">
        <v>2</v>
      </c>
      <c r="E429" s="35" t="s">
        <v>122</v>
      </c>
      <c r="F429" s="237" t="s">
        <v>3484</v>
      </c>
      <c r="G429" s="22"/>
    </row>
    <row r="430" spans="1:15" ht="64">
      <c r="A430" s="19" t="s">
        <v>748</v>
      </c>
      <c r="B430" s="20" t="s">
        <v>749</v>
      </c>
      <c r="C430" s="40" t="s">
        <v>1312</v>
      </c>
      <c r="D430" s="421">
        <v>2</v>
      </c>
      <c r="E430" s="35" t="s">
        <v>581</v>
      </c>
      <c r="F430" s="85" t="s">
        <v>2639</v>
      </c>
      <c r="G430" s="22"/>
    </row>
    <row r="431" spans="1:15" hidden="1">
      <c r="A431" s="219" t="s">
        <v>750</v>
      </c>
      <c r="B431" s="703" t="s">
        <v>1313</v>
      </c>
      <c r="C431" s="665"/>
      <c r="D431" s="665"/>
      <c r="E431" s="665"/>
      <c r="F431" s="665"/>
      <c r="G431" s="704"/>
      <c r="H431" s="124"/>
      <c r="I431" s="124"/>
      <c r="J431" s="124"/>
      <c r="K431" s="124"/>
      <c r="L431" s="124"/>
      <c r="M431" s="1"/>
      <c r="N431" s="1"/>
      <c r="O431" s="1"/>
    </row>
    <row r="432" spans="1:15" ht="68" hidden="1">
      <c r="A432" s="36" t="s">
        <v>752</v>
      </c>
      <c r="B432" s="37" t="s">
        <v>1314</v>
      </c>
      <c r="C432" s="24"/>
      <c r="D432" s="34"/>
      <c r="E432" s="35"/>
      <c r="F432" s="34"/>
      <c r="G432" s="34"/>
      <c r="H432" s="124"/>
      <c r="I432" s="124"/>
      <c r="J432" s="124"/>
      <c r="K432" s="124"/>
      <c r="L432" s="124"/>
      <c r="M432" s="1"/>
      <c r="N432" s="1"/>
      <c r="O432" s="1"/>
    </row>
    <row r="433" spans="1:15" ht="68" hidden="1">
      <c r="A433" s="36" t="s">
        <v>754</v>
      </c>
      <c r="B433" s="37" t="s">
        <v>1315</v>
      </c>
      <c r="C433" s="24"/>
      <c r="D433" s="34"/>
      <c r="E433" s="35"/>
      <c r="F433" s="34"/>
      <c r="G433" s="34"/>
      <c r="H433" s="124"/>
      <c r="I433" s="124"/>
      <c r="J433" s="124"/>
      <c r="K433" s="124"/>
      <c r="L433" s="124"/>
      <c r="M433" s="1"/>
      <c r="N433" s="1"/>
      <c r="O433" s="1"/>
    </row>
    <row r="434" spans="1:15" ht="51" hidden="1">
      <c r="A434" s="36" t="s">
        <v>756</v>
      </c>
      <c r="B434" s="37" t="s">
        <v>1316</v>
      </c>
      <c r="C434" s="24"/>
      <c r="D434" s="34"/>
      <c r="E434" s="35"/>
      <c r="F434" s="34"/>
      <c r="G434" s="34"/>
      <c r="H434" s="124"/>
      <c r="I434" s="124"/>
      <c r="J434" s="124"/>
      <c r="K434" s="124"/>
      <c r="L434" s="124"/>
      <c r="M434" s="1"/>
      <c r="N434" s="1"/>
      <c r="O434" s="1"/>
    </row>
    <row r="435" spans="1:15" hidden="1">
      <c r="A435" s="219" t="s">
        <v>758</v>
      </c>
      <c r="B435" s="703" t="s">
        <v>1317</v>
      </c>
      <c r="C435" s="665"/>
      <c r="D435" s="665"/>
      <c r="E435" s="665"/>
      <c r="F435" s="665"/>
      <c r="G435" s="704"/>
      <c r="H435" s="124"/>
      <c r="I435" s="124"/>
      <c r="J435" s="124"/>
      <c r="K435" s="124"/>
      <c r="L435" s="124"/>
      <c r="M435" s="1"/>
      <c r="N435" s="1"/>
      <c r="O435" s="1"/>
    </row>
    <row r="436" spans="1:15" ht="34" hidden="1">
      <c r="A436" s="36" t="s">
        <v>760</v>
      </c>
      <c r="B436" s="37" t="s">
        <v>1318</v>
      </c>
      <c r="C436" s="24"/>
      <c r="D436" s="34"/>
      <c r="E436" s="35"/>
      <c r="F436" s="34"/>
      <c r="G436" s="34"/>
      <c r="H436" s="124"/>
      <c r="I436" s="124"/>
      <c r="J436" s="124"/>
      <c r="K436" s="124"/>
      <c r="L436" s="124"/>
      <c r="M436" s="1"/>
      <c r="N436" s="1"/>
      <c r="O436" s="1"/>
    </row>
    <row r="437" spans="1:15" ht="34" hidden="1">
      <c r="A437" s="36" t="s">
        <v>762</v>
      </c>
      <c r="B437" s="37" t="s">
        <v>1319</v>
      </c>
      <c r="C437" s="24"/>
      <c r="D437" s="34"/>
      <c r="E437" s="35"/>
      <c r="F437" s="34"/>
      <c r="G437" s="34"/>
      <c r="H437" s="124"/>
      <c r="I437" s="124"/>
      <c r="J437" s="124"/>
      <c r="K437" s="124"/>
      <c r="L437" s="124"/>
      <c r="M437" s="1"/>
      <c r="N437" s="1"/>
      <c r="O437" s="1"/>
    </row>
    <row r="438" spans="1:15" ht="34" hidden="1">
      <c r="A438" s="36" t="s">
        <v>764</v>
      </c>
      <c r="B438" s="37" t="s">
        <v>1320</v>
      </c>
      <c r="C438" s="24"/>
      <c r="D438" s="34"/>
      <c r="E438" s="35"/>
      <c r="F438" s="34"/>
      <c r="G438" s="34"/>
      <c r="H438" s="124"/>
      <c r="I438" s="124"/>
      <c r="J438" s="124"/>
      <c r="K438" s="124"/>
      <c r="L438" s="124"/>
      <c r="M438" s="1"/>
      <c r="N438" s="1"/>
      <c r="O438" s="1"/>
    </row>
    <row r="439" spans="1:15" ht="51" hidden="1">
      <c r="A439" s="36" t="s">
        <v>766</v>
      </c>
      <c r="B439" s="37" t="s">
        <v>1321</v>
      </c>
      <c r="C439" s="24"/>
      <c r="D439" s="34"/>
      <c r="E439" s="35"/>
      <c r="F439" s="34"/>
      <c r="G439" s="34"/>
      <c r="H439" s="124"/>
      <c r="I439" s="124"/>
      <c r="J439" s="124"/>
      <c r="K439" s="124"/>
      <c r="L439" s="124"/>
      <c r="M439" s="1"/>
      <c r="N439" s="1"/>
      <c r="O439" s="1"/>
    </row>
    <row r="440" spans="1:15" hidden="1">
      <c r="A440" s="219" t="s">
        <v>768</v>
      </c>
      <c r="B440" s="703" t="s">
        <v>769</v>
      </c>
      <c r="C440" s="665"/>
      <c r="D440" s="665"/>
      <c r="E440" s="665"/>
      <c r="F440" s="665"/>
      <c r="G440" s="704"/>
      <c r="H440" s="124"/>
      <c r="I440" s="124"/>
      <c r="J440" s="124"/>
      <c r="K440" s="124"/>
      <c r="L440" s="124"/>
      <c r="M440" s="1"/>
      <c r="N440" s="1"/>
      <c r="O440" s="1"/>
    </row>
    <row r="441" spans="1:15" ht="51" hidden="1">
      <c r="A441" s="36" t="s">
        <v>770</v>
      </c>
      <c r="B441" s="37" t="s">
        <v>1685</v>
      </c>
      <c r="C441" s="37"/>
      <c r="D441" s="34"/>
      <c r="E441" s="35"/>
      <c r="F441" s="34"/>
      <c r="G441" s="34"/>
      <c r="H441" s="124"/>
      <c r="I441" s="124"/>
      <c r="J441" s="124"/>
      <c r="K441" s="124"/>
      <c r="L441" s="124"/>
      <c r="M441" s="1"/>
      <c r="N441" s="1"/>
      <c r="O441" s="1"/>
    </row>
    <row r="442" spans="1:15" ht="51" hidden="1">
      <c r="A442" s="36" t="s">
        <v>772</v>
      </c>
      <c r="B442" s="37" t="s">
        <v>773</v>
      </c>
      <c r="C442" s="40"/>
      <c r="D442" s="34"/>
      <c r="E442" s="35"/>
      <c r="F442" s="34"/>
      <c r="G442" s="34"/>
      <c r="H442" s="124"/>
      <c r="I442" s="124"/>
      <c r="J442" s="124"/>
      <c r="K442" s="124"/>
      <c r="L442" s="124"/>
      <c r="M442" s="1"/>
      <c r="N442" s="1"/>
      <c r="O442" s="1"/>
    </row>
    <row r="443" spans="1:15" ht="32" hidden="1">
      <c r="A443" s="36" t="s">
        <v>774</v>
      </c>
      <c r="B443" s="24" t="s">
        <v>775</v>
      </c>
      <c r="C443" s="40"/>
      <c r="D443" s="34"/>
      <c r="E443" s="35"/>
      <c r="F443" s="34"/>
      <c r="G443" s="34"/>
      <c r="H443" s="124"/>
      <c r="I443" s="124"/>
      <c r="J443" s="124"/>
      <c r="K443" s="124"/>
      <c r="L443" s="124"/>
      <c r="M443" s="1"/>
      <c r="N443" s="1"/>
      <c r="O443" s="1"/>
    </row>
    <row r="444" spans="1:15" ht="85" hidden="1">
      <c r="A444" s="36" t="s">
        <v>776</v>
      </c>
      <c r="B444" s="20" t="s">
        <v>777</v>
      </c>
      <c r="C444" s="24"/>
      <c r="D444" s="34"/>
      <c r="E444" s="35"/>
      <c r="F444" s="34"/>
      <c r="G444" s="34"/>
      <c r="H444" s="124"/>
      <c r="I444" s="124"/>
      <c r="J444" s="124"/>
      <c r="K444" s="124"/>
      <c r="L444" s="124"/>
      <c r="M444" s="1"/>
      <c r="N444" s="1"/>
      <c r="O444" s="1"/>
    </row>
    <row r="445" spans="1:15" hidden="1">
      <c r="A445" s="36" t="s">
        <v>779</v>
      </c>
      <c r="B445" s="703" t="s">
        <v>1326</v>
      </c>
      <c r="C445" s="665"/>
      <c r="D445" s="665"/>
      <c r="E445" s="665"/>
      <c r="F445" s="665"/>
      <c r="G445" s="704"/>
      <c r="H445" s="124">
        <f>SUM(D446)</f>
        <v>0</v>
      </c>
      <c r="I445" s="124">
        <f>COUNT(D446)*2</f>
        <v>0</v>
      </c>
      <c r="J445" s="124"/>
      <c r="K445" s="124"/>
      <c r="L445" s="124"/>
      <c r="M445" s="1"/>
      <c r="N445" s="1"/>
      <c r="O445" s="1"/>
    </row>
    <row r="446" spans="1:15" ht="51" hidden="1">
      <c r="A446" s="36" t="s">
        <v>781</v>
      </c>
      <c r="B446" s="37" t="s">
        <v>782</v>
      </c>
      <c r="C446" s="37"/>
      <c r="D446" s="22"/>
      <c r="E446" s="35"/>
      <c r="F446" s="34"/>
      <c r="G446" s="22"/>
      <c r="H446" s="124"/>
      <c r="I446" s="124"/>
      <c r="J446" s="124"/>
      <c r="K446" s="124"/>
      <c r="L446" s="124"/>
      <c r="M446" s="1"/>
      <c r="N446" s="1"/>
      <c r="O446" s="1"/>
    </row>
    <row r="447" spans="1:15" ht="85" hidden="1">
      <c r="A447" s="36" t="s">
        <v>783</v>
      </c>
      <c r="B447" s="37" t="s">
        <v>1327</v>
      </c>
      <c r="C447" s="24"/>
      <c r="D447" s="34"/>
      <c r="E447" s="35"/>
      <c r="F447" s="34"/>
      <c r="G447" s="34"/>
      <c r="H447" s="124"/>
      <c r="I447" s="124"/>
      <c r="J447" s="124"/>
      <c r="K447" s="124"/>
      <c r="L447" s="124"/>
      <c r="M447" s="1"/>
      <c r="N447" s="1"/>
      <c r="O447" s="1"/>
    </row>
    <row r="448" spans="1:15" ht="68" hidden="1">
      <c r="A448" s="36" t="s">
        <v>785</v>
      </c>
      <c r="B448" s="37" t="s">
        <v>1328</v>
      </c>
      <c r="C448" s="24"/>
      <c r="D448" s="34"/>
      <c r="E448" s="35"/>
      <c r="F448" s="34"/>
      <c r="G448" s="34"/>
      <c r="H448" s="124"/>
      <c r="I448" s="124"/>
      <c r="J448" s="124"/>
      <c r="K448" s="124"/>
      <c r="L448" s="124"/>
      <c r="M448" s="1"/>
      <c r="N448" s="1"/>
      <c r="O448" s="1"/>
    </row>
    <row r="449" spans="1:15" ht="85" hidden="1">
      <c r="A449" s="36" t="s">
        <v>787</v>
      </c>
      <c r="B449" s="37" t="s">
        <v>788</v>
      </c>
      <c r="C449" s="24"/>
      <c r="D449" s="34"/>
      <c r="E449" s="35"/>
      <c r="F449" s="34"/>
      <c r="G449" s="34"/>
      <c r="H449" s="124"/>
      <c r="I449" s="124"/>
      <c r="J449" s="124"/>
      <c r="K449" s="124"/>
      <c r="L449" s="124"/>
      <c r="M449" s="1"/>
      <c r="N449" s="1"/>
      <c r="O449" s="1"/>
    </row>
    <row r="450" spans="1:15" ht="68" hidden="1">
      <c r="A450" s="36" t="s">
        <v>789</v>
      </c>
      <c r="B450" s="20" t="s">
        <v>790</v>
      </c>
      <c r="C450" s="24"/>
      <c r="D450" s="34"/>
      <c r="E450" s="35"/>
      <c r="F450" s="34"/>
      <c r="G450" s="34"/>
      <c r="H450" s="124"/>
      <c r="I450" s="124"/>
      <c r="J450" s="124"/>
      <c r="K450" s="124"/>
      <c r="L450" s="124"/>
      <c r="M450" s="1"/>
      <c r="N450" s="1"/>
      <c r="O450" s="1"/>
    </row>
    <row r="451" spans="1:15" ht="48" hidden="1">
      <c r="A451" s="36" t="s">
        <v>791</v>
      </c>
      <c r="B451" s="24" t="s">
        <v>792</v>
      </c>
      <c r="C451" s="24"/>
      <c r="D451" s="34"/>
      <c r="E451" s="35"/>
      <c r="F451" s="34"/>
      <c r="G451" s="34"/>
      <c r="H451" s="124"/>
      <c r="I451" s="124"/>
      <c r="J451" s="124"/>
      <c r="K451" s="124"/>
      <c r="L451" s="124"/>
      <c r="M451" s="1"/>
      <c r="N451" s="1"/>
      <c r="O451" s="1"/>
    </row>
    <row r="452" spans="1:15" hidden="1">
      <c r="A452" s="219" t="s">
        <v>794</v>
      </c>
      <c r="B452" s="703" t="s">
        <v>1329</v>
      </c>
      <c r="C452" s="665"/>
      <c r="D452" s="665"/>
      <c r="E452" s="665"/>
      <c r="F452" s="665"/>
      <c r="G452" s="704"/>
      <c r="H452" s="124"/>
      <c r="I452" s="124"/>
      <c r="J452" s="124"/>
      <c r="K452" s="124"/>
      <c r="L452" s="124"/>
      <c r="M452" s="1"/>
      <c r="N452" s="1"/>
      <c r="O452" s="1"/>
    </row>
    <row r="453" spans="1:15" ht="68" hidden="1">
      <c r="A453" s="36" t="s">
        <v>796</v>
      </c>
      <c r="B453" s="93" t="s">
        <v>3241</v>
      </c>
      <c r="C453" s="24"/>
      <c r="D453" s="34"/>
      <c r="E453" s="35"/>
      <c r="F453" s="34"/>
      <c r="G453" s="34"/>
      <c r="H453" s="124"/>
      <c r="I453" s="124"/>
      <c r="J453" s="124"/>
      <c r="K453" s="124"/>
      <c r="L453" s="124"/>
      <c r="M453" s="1"/>
      <c r="N453" s="1"/>
      <c r="O453" s="1"/>
    </row>
    <row r="454" spans="1:15" ht="51" hidden="1">
      <c r="A454" s="36" t="s">
        <v>797</v>
      </c>
      <c r="B454" s="93" t="s">
        <v>2845</v>
      </c>
      <c r="C454" s="24"/>
      <c r="D454" s="34"/>
      <c r="E454" s="35"/>
      <c r="F454" s="34"/>
      <c r="G454" s="34"/>
      <c r="H454" s="124"/>
      <c r="I454" s="124"/>
      <c r="J454" s="124"/>
      <c r="K454" s="124"/>
      <c r="L454" s="124"/>
      <c r="M454" s="1"/>
      <c r="N454" s="1"/>
      <c r="O454" s="1"/>
    </row>
    <row r="455" spans="1:15" ht="48" hidden="1">
      <c r="A455" s="36" t="s">
        <v>798</v>
      </c>
      <c r="B455" s="94" t="s">
        <v>799</v>
      </c>
      <c r="C455" s="24"/>
      <c r="D455" s="34"/>
      <c r="E455" s="35"/>
      <c r="F455" s="34"/>
      <c r="G455" s="34"/>
      <c r="H455" s="124"/>
      <c r="I455" s="124"/>
      <c r="J455" s="124"/>
      <c r="K455" s="124"/>
      <c r="L455" s="124"/>
      <c r="M455" s="1"/>
      <c r="N455" s="1"/>
      <c r="O455" s="1"/>
    </row>
    <row r="456" spans="1:15" ht="51" hidden="1">
      <c r="A456" s="36" t="s">
        <v>800</v>
      </c>
      <c r="B456" s="95" t="s">
        <v>801</v>
      </c>
      <c r="C456" s="24"/>
      <c r="D456" s="34"/>
      <c r="E456" s="35"/>
      <c r="F456" s="34"/>
      <c r="G456" s="34"/>
      <c r="H456" s="124"/>
      <c r="I456" s="124"/>
      <c r="J456" s="124"/>
      <c r="K456" s="124"/>
      <c r="L456" s="124"/>
      <c r="M456" s="1"/>
      <c r="N456" s="1"/>
      <c r="O456" s="1"/>
    </row>
    <row r="457" spans="1:15" ht="68" hidden="1">
      <c r="A457" s="36" t="s">
        <v>802</v>
      </c>
      <c r="B457" s="93" t="s">
        <v>2847</v>
      </c>
      <c r="C457" s="24"/>
      <c r="D457" s="34"/>
      <c r="E457" s="35"/>
      <c r="F457" s="34"/>
      <c r="G457" s="34"/>
      <c r="H457" s="124"/>
      <c r="I457" s="124"/>
      <c r="J457" s="124"/>
      <c r="K457" s="124"/>
      <c r="L457" s="124"/>
      <c r="M457" s="1"/>
      <c r="N457" s="1"/>
      <c r="O457" s="1"/>
    </row>
    <row r="458" spans="1:15" ht="51" hidden="1">
      <c r="A458" s="36" t="s">
        <v>803</v>
      </c>
      <c r="B458" s="93" t="s">
        <v>804</v>
      </c>
      <c r="C458" s="24"/>
      <c r="D458" s="34"/>
      <c r="E458" s="35"/>
      <c r="F458" s="34"/>
      <c r="G458" s="34"/>
      <c r="H458" s="124"/>
      <c r="I458" s="124"/>
      <c r="J458" s="124"/>
      <c r="K458" s="124"/>
      <c r="L458" s="124"/>
      <c r="M458" s="1"/>
      <c r="N458" s="1"/>
      <c r="O458" s="1"/>
    </row>
    <row r="459" spans="1:15" ht="51" hidden="1">
      <c r="A459" s="36" t="s">
        <v>805</v>
      </c>
      <c r="B459" s="93" t="s">
        <v>2973</v>
      </c>
      <c r="C459" s="24"/>
      <c r="D459" s="34"/>
      <c r="E459" s="35"/>
      <c r="F459" s="34"/>
      <c r="G459" s="34"/>
      <c r="H459" s="124"/>
      <c r="I459" s="124"/>
      <c r="J459" s="124"/>
      <c r="K459" s="124"/>
      <c r="L459" s="124"/>
      <c r="M459" s="1"/>
      <c r="N459" s="1"/>
      <c r="O459" s="1"/>
    </row>
    <row r="460" spans="1:15" ht="51" hidden="1">
      <c r="A460" s="36" t="s">
        <v>806</v>
      </c>
      <c r="B460" s="93" t="s">
        <v>807</v>
      </c>
      <c r="C460" s="24"/>
      <c r="D460" s="34"/>
      <c r="E460" s="35"/>
      <c r="F460" s="34"/>
      <c r="G460" s="34"/>
      <c r="H460" s="124"/>
      <c r="I460" s="124"/>
      <c r="J460" s="124"/>
      <c r="K460" s="124"/>
      <c r="L460" s="124"/>
      <c r="M460" s="1"/>
      <c r="N460" s="1"/>
      <c r="O460" s="1"/>
    </row>
    <row r="461" spans="1:15" ht="34" hidden="1">
      <c r="A461" s="36" t="s">
        <v>808</v>
      </c>
      <c r="B461" s="93" t="s">
        <v>809</v>
      </c>
      <c r="C461" s="24"/>
      <c r="D461" s="34"/>
      <c r="E461" s="35"/>
      <c r="F461" s="34"/>
      <c r="G461" s="34"/>
      <c r="H461" s="124"/>
      <c r="I461" s="124"/>
      <c r="J461" s="124"/>
      <c r="K461" s="124"/>
      <c r="L461" s="124"/>
      <c r="M461" s="1"/>
      <c r="N461" s="1"/>
      <c r="O461" s="1"/>
    </row>
    <row r="462" spans="1:15" ht="51" hidden="1">
      <c r="A462" s="36" t="s">
        <v>810</v>
      </c>
      <c r="B462" s="93" t="s">
        <v>811</v>
      </c>
      <c r="C462" s="24"/>
      <c r="D462" s="34"/>
      <c r="E462" s="35"/>
      <c r="F462" s="34"/>
      <c r="G462" s="34"/>
      <c r="H462" s="124"/>
      <c r="I462" s="124"/>
      <c r="J462" s="124"/>
      <c r="K462" s="124"/>
      <c r="L462" s="124"/>
      <c r="M462" s="1"/>
      <c r="N462" s="1"/>
      <c r="O462" s="1"/>
    </row>
    <row r="463" spans="1:15" ht="68" hidden="1">
      <c r="A463" s="36" t="s">
        <v>812</v>
      </c>
      <c r="B463" s="93" t="s">
        <v>813</v>
      </c>
      <c r="C463" s="24"/>
      <c r="D463" s="34"/>
      <c r="E463" s="35"/>
      <c r="F463" s="34"/>
      <c r="G463" s="34"/>
      <c r="H463" s="124"/>
      <c r="I463" s="124"/>
      <c r="J463" s="124"/>
      <c r="K463" s="124"/>
      <c r="L463" s="124"/>
      <c r="M463" s="1"/>
      <c r="N463" s="1"/>
      <c r="O463" s="1"/>
    </row>
    <row r="464" spans="1:15" hidden="1">
      <c r="A464" s="219" t="s">
        <v>814</v>
      </c>
      <c r="B464" s="703" t="s">
        <v>1341</v>
      </c>
      <c r="C464" s="665"/>
      <c r="D464" s="665"/>
      <c r="E464" s="665"/>
      <c r="F464" s="665"/>
      <c r="G464" s="704"/>
      <c r="H464" s="124"/>
      <c r="I464" s="124"/>
      <c r="J464" s="124"/>
      <c r="K464" s="124"/>
      <c r="L464" s="124"/>
      <c r="M464" s="1"/>
      <c r="N464" s="1"/>
      <c r="O464" s="1"/>
    </row>
    <row r="465" spans="1:15" ht="68" hidden="1">
      <c r="A465" s="87" t="s">
        <v>816</v>
      </c>
      <c r="B465" s="93" t="s">
        <v>2850</v>
      </c>
      <c r="C465" s="24"/>
      <c r="D465" s="34"/>
      <c r="E465" s="35"/>
      <c r="F465" s="34"/>
      <c r="G465" s="34"/>
      <c r="H465" s="124"/>
      <c r="I465" s="124"/>
      <c r="J465" s="124"/>
      <c r="K465" s="124"/>
      <c r="L465" s="124"/>
      <c r="M465" s="1"/>
      <c r="N465" s="1"/>
      <c r="O465" s="1"/>
    </row>
    <row r="466" spans="1:15" ht="68" hidden="1">
      <c r="A466" s="87" t="s">
        <v>817</v>
      </c>
      <c r="B466" s="93" t="s">
        <v>2851</v>
      </c>
      <c r="C466" s="24"/>
      <c r="D466" s="34"/>
      <c r="E466" s="35"/>
      <c r="F466" s="34"/>
      <c r="G466" s="34"/>
      <c r="H466" s="124"/>
      <c r="I466" s="124"/>
      <c r="J466" s="124"/>
      <c r="K466" s="124"/>
      <c r="L466" s="124"/>
      <c r="M466" s="1"/>
      <c r="N466" s="1"/>
      <c r="O466" s="1"/>
    </row>
    <row r="467" spans="1:15" ht="51" hidden="1">
      <c r="A467" s="87" t="s">
        <v>818</v>
      </c>
      <c r="B467" s="93" t="s">
        <v>3242</v>
      </c>
      <c r="C467" s="24"/>
      <c r="D467" s="34"/>
      <c r="E467" s="35"/>
      <c r="F467" s="34"/>
      <c r="G467" s="34"/>
      <c r="H467" s="124"/>
      <c r="I467" s="124"/>
      <c r="J467" s="124"/>
      <c r="K467" s="124"/>
      <c r="L467" s="124"/>
      <c r="M467" s="1"/>
      <c r="N467" s="1"/>
      <c r="O467" s="1"/>
    </row>
    <row r="468" spans="1:15" ht="68" hidden="1">
      <c r="A468" s="87" t="s">
        <v>820</v>
      </c>
      <c r="B468" s="95" t="s">
        <v>821</v>
      </c>
      <c r="C468" s="24"/>
      <c r="D468" s="34"/>
      <c r="E468" s="35"/>
      <c r="F468" s="34"/>
      <c r="G468" s="34"/>
      <c r="H468" s="124"/>
      <c r="I468" s="124"/>
      <c r="J468" s="124"/>
      <c r="K468" s="124"/>
      <c r="L468" s="124"/>
      <c r="M468" s="1"/>
      <c r="N468" s="1"/>
      <c r="O468" s="1"/>
    </row>
    <row r="469" spans="1:15" ht="68" hidden="1">
      <c r="A469" s="87" t="s">
        <v>822</v>
      </c>
      <c r="B469" s="95" t="s">
        <v>823</v>
      </c>
      <c r="C469" s="24"/>
      <c r="D469" s="34"/>
      <c r="E469" s="35"/>
      <c r="F469" s="34"/>
      <c r="G469" s="34"/>
      <c r="H469" s="124"/>
      <c r="I469" s="124"/>
      <c r="J469" s="124"/>
      <c r="K469" s="124"/>
      <c r="L469" s="124"/>
      <c r="M469" s="1"/>
      <c r="N469" s="1"/>
      <c r="O469" s="1"/>
    </row>
    <row r="470" spans="1:15" ht="51" hidden="1">
      <c r="A470" s="87" t="s">
        <v>824</v>
      </c>
      <c r="B470" s="93" t="s">
        <v>825</v>
      </c>
      <c r="C470" s="24"/>
      <c r="D470" s="34"/>
      <c r="E470" s="35"/>
      <c r="F470" s="34"/>
      <c r="G470" s="34"/>
      <c r="H470" s="124"/>
      <c r="I470" s="124"/>
      <c r="J470" s="124"/>
      <c r="K470" s="124"/>
      <c r="L470" s="124"/>
      <c r="M470" s="1"/>
      <c r="N470" s="1"/>
      <c r="O470" s="1"/>
    </row>
    <row r="471" spans="1:15" ht="27.75" customHeight="1">
      <c r="A471" s="210" t="s">
        <v>826</v>
      </c>
      <c r="B471" s="703" t="s">
        <v>827</v>
      </c>
      <c r="C471" s="665"/>
      <c r="D471" s="664"/>
      <c r="E471" s="665"/>
      <c r="F471" s="817"/>
      <c r="G471" s="704"/>
      <c r="H471" s="391">
        <f>SUM(D472:D502)</f>
        <v>48</v>
      </c>
      <c r="I471" s="391">
        <f>COUNT(D472:D502)*2</f>
        <v>48</v>
      </c>
    </row>
    <row r="472" spans="1:15" ht="32">
      <c r="A472" s="19" t="s">
        <v>828</v>
      </c>
      <c r="B472" s="24" t="s">
        <v>829</v>
      </c>
      <c r="C472" s="24" t="s">
        <v>2641</v>
      </c>
      <c r="D472" s="421">
        <v>2</v>
      </c>
      <c r="E472" s="23" t="s">
        <v>122</v>
      </c>
      <c r="F472" s="441" t="s">
        <v>2640</v>
      </c>
      <c r="G472" s="22"/>
    </row>
    <row r="473" spans="1:15" ht="112">
      <c r="A473" s="19" t="s">
        <v>848</v>
      </c>
      <c r="B473" s="24" t="s">
        <v>3243</v>
      </c>
      <c r="C473" s="40" t="s">
        <v>2006</v>
      </c>
      <c r="D473" s="421">
        <v>2</v>
      </c>
      <c r="E473" s="35" t="s">
        <v>122</v>
      </c>
      <c r="F473" s="329" t="s">
        <v>3244</v>
      </c>
      <c r="G473" s="22"/>
    </row>
    <row r="474" spans="1:15" ht="245.25" customHeight="1">
      <c r="A474" s="19"/>
      <c r="B474" s="24"/>
      <c r="C474" s="40" t="s">
        <v>2007</v>
      </c>
      <c r="D474" s="421">
        <v>2</v>
      </c>
      <c r="E474" s="35" t="s">
        <v>122</v>
      </c>
      <c r="F474" s="329" t="s">
        <v>3452</v>
      </c>
      <c r="G474" s="22"/>
    </row>
    <row r="475" spans="1:15" ht="96">
      <c r="A475" s="19"/>
      <c r="B475" s="24"/>
      <c r="C475" s="40" t="s">
        <v>2008</v>
      </c>
      <c r="D475" s="421">
        <v>2</v>
      </c>
      <c r="E475" s="35" t="s">
        <v>122</v>
      </c>
      <c r="F475" s="329" t="s">
        <v>2009</v>
      </c>
      <c r="G475" s="22"/>
    </row>
    <row r="476" spans="1:15" ht="68" hidden="1">
      <c r="A476" s="87" t="s">
        <v>851</v>
      </c>
      <c r="B476" s="37" t="s">
        <v>3245</v>
      </c>
      <c r="C476" s="67"/>
      <c r="D476" s="45"/>
      <c r="E476" s="23"/>
      <c r="F476" s="239"/>
      <c r="G476" s="22"/>
      <c r="H476" s="124"/>
      <c r="I476" s="124"/>
      <c r="J476" s="124"/>
      <c r="K476" s="124"/>
      <c r="L476" s="124"/>
      <c r="M476" s="1"/>
      <c r="N476" s="1"/>
      <c r="O476" s="1"/>
    </row>
    <row r="477" spans="1:15" ht="51" hidden="1">
      <c r="A477" s="87" t="s">
        <v>852</v>
      </c>
      <c r="B477" s="169" t="s">
        <v>853</v>
      </c>
      <c r="C477" s="67"/>
      <c r="D477" s="45"/>
      <c r="E477" s="23"/>
      <c r="F477" s="239"/>
      <c r="G477" s="22"/>
      <c r="H477" s="124"/>
      <c r="I477" s="124"/>
      <c r="J477" s="124"/>
      <c r="K477" s="124"/>
      <c r="L477" s="124"/>
      <c r="M477" s="1"/>
      <c r="N477" s="1"/>
      <c r="O477" s="1"/>
    </row>
    <row r="478" spans="1:15" ht="34" hidden="1">
      <c r="A478" s="87" t="s">
        <v>854</v>
      </c>
      <c r="B478" s="93" t="s">
        <v>857</v>
      </c>
      <c r="C478" s="40"/>
      <c r="D478" s="45"/>
      <c r="E478" s="23"/>
      <c r="F478" s="244"/>
      <c r="G478" s="22"/>
      <c r="H478" s="124"/>
      <c r="I478" s="124"/>
      <c r="J478" s="124"/>
      <c r="K478" s="124"/>
      <c r="L478" s="124"/>
      <c r="M478" s="1"/>
      <c r="N478" s="1"/>
      <c r="O478" s="1"/>
    </row>
    <row r="479" spans="1:15" ht="51" hidden="1">
      <c r="A479" s="87" t="s">
        <v>856</v>
      </c>
      <c r="B479" s="93" t="s">
        <v>855</v>
      </c>
      <c r="C479" s="40"/>
      <c r="D479" s="45"/>
      <c r="E479" s="23"/>
      <c r="F479" s="244"/>
      <c r="G479" s="22"/>
      <c r="H479" s="124"/>
      <c r="I479" s="124"/>
      <c r="J479" s="124"/>
      <c r="K479" s="124"/>
      <c r="L479" s="124"/>
      <c r="M479" s="1"/>
      <c r="N479" s="1"/>
      <c r="O479" s="1"/>
    </row>
    <row r="480" spans="1:15" ht="68" hidden="1">
      <c r="A480" s="87" t="s">
        <v>858</v>
      </c>
      <c r="B480" s="58" t="s">
        <v>1793</v>
      </c>
      <c r="C480" s="56"/>
      <c r="D480" s="45"/>
      <c r="E480" s="23"/>
      <c r="F480" s="244"/>
      <c r="G480" s="22"/>
      <c r="H480" s="124"/>
      <c r="I480" s="124"/>
      <c r="J480" s="124"/>
      <c r="K480" s="124"/>
      <c r="L480" s="124"/>
      <c r="M480" s="1"/>
      <c r="N480" s="1"/>
      <c r="O480" s="1"/>
    </row>
    <row r="481" spans="1:15" ht="240">
      <c r="A481" s="19" t="s">
        <v>859</v>
      </c>
      <c r="B481" s="37" t="s">
        <v>860</v>
      </c>
      <c r="C481" s="26" t="s">
        <v>2010</v>
      </c>
      <c r="D481" s="421">
        <v>2</v>
      </c>
      <c r="E481" s="35" t="s">
        <v>122</v>
      </c>
      <c r="F481" s="237" t="s">
        <v>3246</v>
      </c>
      <c r="G481" s="193"/>
    </row>
    <row r="482" spans="1:15" ht="96">
      <c r="A482" s="19"/>
      <c r="B482" s="37"/>
      <c r="C482" s="24" t="s">
        <v>2011</v>
      </c>
      <c r="D482" s="421">
        <v>2</v>
      </c>
      <c r="E482" s="35" t="s">
        <v>481</v>
      </c>
      <c r="F482" s="237" t="s">
        <v>1686</v>
      </c>
      <c r="G482" s="193"/>
    </row>
    <row r="483" spans="1:15" ht="203.25" customHeight="1">
      <c r="A483" s="19"/>
      <c r="B483" s="37"/>
      <c r="C483" s="60" t="s">
        <v>2012</v>
      </c>
      <c r="D483" s="421">
        <v>2</v>
      </c>
      <c r="E483" s="79" t="s">
        <v>1887</v>
      </c>
      <c r="F483" s="330" t="s">
        <v>3247</v>
      </c>
      <c r="G483" s="193"/>
    </row>
    <row r="484" spans="1:15" ht="160">
      <c r="A484" s="19"/>
      <c r="B484" s="37"/>
      <c r="C484" s="60" t="s">
        <v>2013</v>
      </c>
      <c r="D484" s="421">
        <v>2</v>
      </c>
      <c r="E484" s="79" t="s">
        <v>1887</v>
      </c>
      <c r="F484" s="330" t="s">
        <v>3485</v>
      </c>
      <c r="G484" s="22"/>
    </row>
    <row r="485" spans="1:15" ht="203.25" customHeight="1">
      <c r="A485" s="19"/>
      <c r="B485" s="37"/>
      <c r="C485" s="60" t="s">
        <v>2014</v>
      </c>
      <c r="D485" s="421">
        <v>2</v>
      </c>
      <c r="E485" s="79" t="s">
        <v>1887</v>
      </c>
      <c r="F485" s="330" t="s">
        <v>3486</v>
      </c>
      <c r="G485" s="22"/>
    </row>
    <row r="486" spans="1:15" ht="188.25" customHeight="1">
      <c r="A486" s="19"/>
      <c r="B486" s="37"/>
      <c r="C486" s="60" t="s">
        <v>2015</v>
      </c>
      <c r="D486" s="421">
        <v>2</v>
      </c>
      <c r="E486" s="79" t="s">
        <v>1887</v>
      </c>
      <c r="F486" s="330" t="s">
        <v>3453</v>
      </c>
      <c r="G486" s="22"/>
    </row>
    <row r="487" spans="1:15" ht="237.75" customHeight="1">
      <c r="A487" s="19"/>
      <c r="B487" s="37"/>
      <c r="C487" s="60" t="s">
        <v>3248</v>
      </c>
      <c r="D487" s="421">
        <v>2</v>
      </c>
      <c r="E487" s="79" t="s">
        <v>1887</v>
      </c>
      <c r="F487" s="237" t="s">
        <v>2016</v>
      </c>
      <c r="G487" s="22"/>
    </row>
    <row r="488" spans="1:15" ht="268.5" customHeight="1">
      <c r="A488" s="19"/>
      <c r="B488" s="37"/>
      <c r="C488" s="24" t="s">
        <v>3249</v>
      </c>
      <c r="D488" s="421">
        <v>2</v>
      </c>
      <c r="E488" s="79" t="s">
        <v>1887</v>
      </c>
      <c r="F488" s="237" t="s">
        <v>3454</v>
      </c>
      <c r="G488" s="22"/>
    </row>
    <row r="489" spans="1:15" ht="148.5" customHeight="1">
      <c r="A489" s="19"/>
      <c r="B489" s="37"/>
      <c r="C489" s="24" t="s">
        <v>3250</v>
      </c>
      <c r="D489" s="421">
        <v>2</v>
      </c>
      <c r="E489" s="35" t="s">
        <v>122</v>
      </c>
      <c r="F489" s="330" t="s">
        <v>3251</v>
      </c>
      <c r="G489" s="22"/>
    </row>
    <row r="490" spans="1:15" ht="135.75" customHeight="1">
      <c r="A490" s="19"/>
      <c r="B490" s="37"/>
      <c r="C490" s="24" t="s">
        <v>3252</v>
      </c>
      <c r="D490" s="421">
        <v>2</v>
      </c>
      <c r="E490" s="35" t="s">
        <v>122</v>
      </c>
      <c r="F490" s="441" t="s">
        <v>2017</v>
      </c>
      <c r="G490" s="22"/>
    </row>
    <row r="491" spans="1:15" ht="350">
      <c r="A491" s="19"/>
      <c r="B491" s="37"/>
      <c r="C491" s="60" t="s">
        <v>2018</v>
      </c>
      <c r="D491" s="421">
        <v>2</v>
      </c>
      <c r="E491" s="79" t="s">
        <v>1887</v>
      </c>
      <c r="F491" s="259" t="s">
        <v>3487</v>
      </c>
      <c r="G491" s="238"/>
    </row>
    <row r="492" spans="1:15" ht="298.5" customHeight="1">
      <c r="A492" s="19"/>
      <c r="B492" s="37"/>
      <c r="C492" s="60" t="s">
        <v>3253</v>
      </c>
      <c r="D492" s="421">
        <v>2</v>
      </c>
      <c r="E492" s="35" t="s">
        <v>1887</v>
      </c>
      <c r="F492" s="449" t="s">
        <v>3254</v>
      </c>
      <c r="G492" s="22"/>
    </row>
    <row r="493" spans="1:15" ht="272">
      <c r="A493" s="19"/>
      <c r="B493" s="37"/>
      <c r="C493" s="60" t="s">
        <v>3255</v>
      </c>
      <c r="D493" s="421">
        <v>2</v>
      </c>
      <c r="E493" s="79" t="s">
        <v>1887</v>
      </c>
      <c r="F493" s="451" t="s">
        <v>3256</v>
      </c>
      <c r="G493" s="22"/>
    </row>
    <row r="494" spans="1:15" ht="240" customHeight="1">
      <c r="A494" s="19"/>
      <c r="B494" s="37"/>
      <c r="C494" s="60" t="s">
        <v>2019</v>
      </c>
      <c r="D494" s="421">
        <v>2</v>
      </c>
      <c r="E494" s="79" t="s">
        <v>1887</v>
      </c>
      <c r="F494" s="452" t="s">
        <v>2020</v>
      </c>
      <c r="G494" s="22"/>
    </row>
    <row r="495" spans="1:15" ht="96">
      <c r="A495" s="19"/>
      <c r="B495" s="37"/>
      <c r="C495" s="60" t="s">
        <v>2021</v>
      </c>
      <c r="D495" s="421">
        <v>2</v>
      </c>
      <c r="E495" s="79" t="s">
        <v>122</v>
      </c>
      <c r="F495" s="452" t="s">
        <v>3257</v>
      </c>
      <c r="G495" s="22"/>
    </row>
    <row r="496" spans="1:15" ht="51" hidden="1">
      <c r="A496" s="87" t="s">
        <v>862</v>
      </c>
      <c r="B496" s="95" t="s">
        <v>1687</v>
      </c>
      <c r="C496" s="24"/>
      <c r="D496" s="34"/>
      <c r="E496" s="35"/>
      <c r="F496" s="97"/>
      <c r="G496" s="142"/>
      <c r="H496" s="124"/>
      <c r="I496" s="124"/>
      <c r="J496" s="124"/>
      <c r="K496" s="124"/>
      <c r="L496" s="124"/>
      <c r="M496" s="1"/>
      <c r="N496" s="1"/>
      <c r="O496" s="1"/>
    </row>
    <row r="497" spans="1:15" ht="63.75" customHeight="1">
      <c r="A497" s="19" t="s">
        <v>865</v>
      </c>
      <c r="B497" s="169" t="s">
        <v>2872</v>
      </c>
      <c r="C497" s="253" t="s">
        <v>2022</v>
      </c>
      <c r="D497" s="421">
        <v>2</v>
      </c>
      <c r="E497" s="261" t="s">
        <v>233</v>
      </c>
      <c r="F497" s="253" t="s">
        <v>2023</v>
      </c>
      <c r="G497" s="98"/>
    </row>
    <row r="498" spans="1:15" ht="68.25" customHeight="1">
      <c r="A498" s="19"/>
      <c r="B498" s="300"/>
      <c r="C498" s="253" t="s">
        <v>2024</v>
      </c>
      <c r="D498" s="421">
        <v>2</v>
      </c>
      <c r="E498" s="261" t="s">
        <v>234</v>
      </c>
      <c r="F498" s="253" t="s">
        <v>2025</v>
      </c>
      <c r="G498" s="98"/>
    </row>
    <row r="499" spans="1:15" ht="45">
      <c r="A499" s="19"/>
      <c r="B499" s="300"/>
      <c r="C499" s="253" t="s">
        <v>2026</v>
      </c>
      <c r="D499" s="421">
        <v>2</v>
      </c>
      <c r="E499" s="261" t="s">
        <v>122</v>
      </c>
      <c r="F499" s="253" t="s">
        <v>3258</v>
      </c>
      <c r="G499" s="98"/>
    </row>
    <row r="500" spans="1:15" ht="52.5" customHeight="1">
      <c r="A500" s="19"/>
      <c r="B500" s="300"/>
      <c r="C500" s="253" t="s">
        <v>3259</v>
      </c>
      <c r="D500" s="421">
        <v>2</v>
      </c>
      <c r="E500" s="261" t="s">
        <v>233</v>
      </c>
      <c r="F500" s="253" t="s">
        <v>2027</v>
      </c>
      <c r="G500" s="98"/>
    </row>
    <row r="501" spans="1:15" ht="49.5" customHeight="1">
      <c r="A501" s="19"/>
      <c r="B501" s="300"/>
      <c r="C501" s="254" t="s">
        <v>2028</v>
      </c>
      <c r="D501" s="421">
        <v>2</v>
      </c>
      <c r="E501" s="261" t="s">
        <v>122</v>
      </c>
      <c r="F501" s="331"/>
      <c r="G501" s="98"/>
    </row>
    <row r="502" spans="1:15" ht="51" hidden="1">
      <c r="A502" s="87" t="s">
        <v>866</v>
      </c>
      <c r="B502" s="300" t="s">
        <v>3260</v>
      </c>
      <c r="C502" s="254"/>
      <c r="D502" s="97"/>
      <c r="E502" s="261"/>
      <c r="F502" s="62"/>
      <c r="G502" s="142"/>
      <c r="H502" s="124"/>
      <c r="I502" s="124"/>
      <c r="J502" s="124"/>
      <c r="K502" s="124"/>
      <c r="L502" s="124"/>
      <c r="M502" s="1"/>
      <c r="N502" s="1"/>
      <c r="O502" s="1"/>
    </row>
    <row r="503" spans="1:15" hidden="1">
      <c r="A503" s="219" t="s">
        <v>868</v>
      </c>
      <c r="B503" s="703" t="s">
        <v>1350</v>
      </c>
      <c r="C503" s="665"/>
      <c r="D503" s="665"/>
      <c r="E503" s="665"/>
      <c r="F503" s="665"/>
      <c r="G503" s="704"/>
      <c r="H503" s="124"/>
      <c r="I503" s="124"/>
      <c r="J503" s="124"/>
      <c r="K503" s="124"/>
      <c r="L503" s="124"/>
      <c r="M503" s="1"/>
      <c r="N503" s="1"/>
      <c r="O503" s="1"/>
    </row>
    <row r="504" spans="1:15" ht="51" hidden="1">
      <c r="A504" s="36" t="s">
        <v>870</v>
      </c>
      <c r="B504" s="37" t="s">
        <v>871</v>
      </c>
      <c r="C504" s="24"/>
      <c r="D504" s="34"/>
      <c r="E504" s="35"/>
      <c r="F504" s="34"/>
      <c r="G504" s="34"/>
      <c r="H504" s="124"/>
      <c r="I504" s="124"/>
      <c r="J504" s="124"/>
      <c r="K504" s="124"/>
      <c r="L504" s="124"/>
      <c r="M504" s="1"/>
      <c r="N504" s="1"/>
      <c r="O504" s="1"/>
    </row>
    <row r="505" spans="1:15" ht="51" hidden="1">
      <c r="A505" s="36" t="s">
        <v>872</v>
      </c>
      <c r="B505" s="37" t="s">
        <v>1351</v>
      </c>
      <c r="C505" s="24"/>
      <c r="D505" s="34"/>
      <c r="E505" s="35"/>
      <c r="F505" s="34"/>
      <c r="G505" s="34"/>
      <c r="H505" s="124"/>
      <c r="I505" s="124"/>
      <c r="J505" s="124"/>
      <c r="K505" s="124"/>
      <c r="L505" s="124"/>
      <c r="M505" s="1"/>
      <c r="N505" s="1"/>
      <c r="O505" s="1"/>
    </row>
    <row r="506" spans="1:15" ht="51" hidden="1">
      <c r="A506" s="36" t="s">
        <v>874</v>
      </c>
      <c r="B506" s="37" t="s">
        <v>1352</v>
      </c>
      <c r="C506" s="24"/>
      <c r="D506" s="34"/>
      <c r="E506" s="35"/>
      <c r="F506" s="34"/>
      <c r="G506" s="34"/>
      <c r="H506" s="124"/>
      <c r="I506" s="124"/>
      <c r="J506" s="124"/>
      <c r="K506" s="124"/>
      <c r="L506" s="124"/>
      <c r="M506" s="1"/>
      <c r="N506" s="1"/>
      <c r="O506" s="1"/>
    </row>
    <row r="507" spans="1:15" ht="51" hidden="1">
      <c r="A507" s="36" t="s">
        <v>876</v>
      </c>
      <c r="B507" s="37" t="s">
        <v>1353</v>
      </c>
      <c r="C507" s="24"/>
      <c r="D507" s="34"/>
      <c r="E507" s="35"/>
      <c r="F507" s="34"/>
      <c r="G507" s="34"/>
      <c r="H507" s="124"/>
      <c r="I507" s="124"/>
      <c r="J507" s="124"/>
      <c r="K507" s="124"/>
      <c r="L507" s="124"/>
      <c r="M507" s="1"/>
      <c r="N507" s="1"/>
      <c r="O507" s="1"/>
    </row>
    <row r="508" spans="1:15" ht="51" hidden="1">
      <c r="A508" s="36" t="s">
        <v>878</v>
      </c>
      <c r="B508" s="37" t="s">
        <v>1354</v>
      </c>
      <c r="C508" s="24"/>
      <c r="D508" s="34"/>
      <c r="E508" s="35"/>
      <c r="F508" s="34"/>
      <c r="G508" s="34"/>
      <c r="H508" s="124"/>
      <c r="I508" s="124"/>
      <c r="J508" s="124"/>
      <c r="K508" s="124"/>
      <c r="L508" s="124"/>
      <c r="M508" s="1"/>
      <c r="N508" s="1"/>
      <c r="O508" s="1"/>
    </row>
    <row r="509" spans="1:15" ht="51" hidden="1">
      <c r="A509" s="36" t="s">
        <v>880</v>
      </c>
      <c r="B509" s="37" t="s">
        <v>1355</v>
      </c>
      <c r="C509" s="24"/>
      <c r="D509" s="34"/>
      <c r="E509" s="35"/>
      <c r="F509" s="34"/>
      <c r="G509" s="34"/>
      <c r="H509" s="124"/>
      <c r="I509" s="124"/>
      <c r="J509" s="124"/>
      <c r="K509" s="124"/>
      <c r="L509" s="124"/>
      <c r="M509" s="1"/>
      <c r="N509" s="1"/>
      <c r="O509" s="1"/>
    </row>
    <row r="510" spans="1:15" hidden="1">
      <c r="A510" s="219" t="s">
        <v>882</v>
      </c>
      <c r="B510" s="703" t="s">
        <v>1356</v>
      </c>
      <c r="C510" s="665"/>
      <c r="D510" s="665"/>
      <c r="E510" s="665"/>
      <c r="F510" s="665"/>
      <c r="G510" s="704"/>
      <c r="H510" s="124"/>
      <c r="I510" s="124"/>
      <c r="J510" s="124"/>
      <c r="K510" s="124"/>
      <c r="L510" s="124"/>
      <c r="M510" s="1"/>
      <c r="N510" s="1"/>
      <c r="O510" s="1"/>
    </row>
    <row r="511" spans="1:15" ht="34" hidden="1">
      <c r="A511" s="36" t="s">
        <v>884</v>
      </c>
      <c r="B511" s="37" t="s">
        <v>1357</v>
      </c>
      <c r="C511" s="24"/>
      <c r="D511" s="34"/>
      <c r="E511" s="35"/>
      <c r="F511" s="34"/>
      <c r="G511" s="34"/>
      <c r="H511" s="124"/>
      <c r="I511" s="124"/>
      <c r="J511" s="124"/>
      <c r="K511" s="124"/>
      <c r="L511" s="124"/>
      <c r="M511" s="1"/>
      <c r="N511" s="1"/>
      <c r="O511" s="1"/>
    </row>
    <row r="512" spans="1:15" ht="34" hidden="1">
      <c r="A512" s="36" t="s">
        <v>886</v>
      </c>
      <c r="B512" s="37" t="s">
        <v>1358</v>
      </c>
      <c r="C512" s="24"/>
      <c r="D512" s="34"/>
      <c r="E512" s="35"/>
      <c r="F512" s="34"/>
      <c r="G512" s="34"/>
      <c r="H512" s="124"/>
      <c r="I512" s="124"/>
      <c r="J512" s="124"/>
      <c r="K512" s="124"/>
      <c r="L512" s="124"/>
      <c r="M512" s="1"/>
      <c r="N512" s="1"/>
      <c r="O512" s="1"/>
    </row>
    <row r="513" spans="1:15" ht="34" hidden="1">
      <c r="A513" s="36" t="s">
        <v>888</v>
      </c>
      <c r="B513" s="37" t="s">
        <v>1359</v>
      </c>
      <c r="C513" s="24"/>
      <c r="D513" s="34"/>
      <c r="E513" s="35"/>
      <c r="F513" s="34"/>
      <c r="G513" s="34"/>
      <c r="H513" s="124"/>
      <c r="I513" s="124"/>
      <c r="J513" s="124"/>
      <c r="K513" s="124"/>
      <c r="L513" s="124"/>
      <c r="M513" s="1"/>
      <c r="N513" s="1"/>
      <c r="O513" s="1"/>
    </row>
    <row r="514" spans="1:15" ht="34" hidden="1">
      <c r="A514" s="36" t="s">
        <v>890</v>
      </c>
      <c r="B514" s="37" t="s">
        <v>1360</v>
      </c>
      <c r="C514" s="24"/>
      <c r="D514" s="34"/>
      <c r="E514" s="35"/>
      <c r="F514" s="34"/>
      <c r="G514" s="34"/>
      <c r="H514" s="124"/>
      <c r="I514" s="124"/>
      <c r="J514" s="124"/>
      <c r="K514" s="124"/>
      <c r="L514" s="124"/>
      <c r="M514" s="1"/>
      <c r="N514" s="1"/>
      <c r="O514" s="1"/>
    </row>
    <row r="515" spans="1:15" hidden="1">
      <c r="A515" s="219" t="s">
        <v>893</v>
      </c>
      <c r="B515" s="703" t="s">
        <v>1361</v>
      </c>
      <c r="C515" s="665"/>
      <c r="D515" s="665"/>
      <c r="E515" s="665"/>
      <c r="F515" s="665"/>
      <c r="G515" s="704"/>
      <c r="H515" s="124"/>
      <c r="I515" s="124"/>
      <c r="J515" s="124"/>
      <c r="K515" s="124"/>
      <c r="L515" s="124"/>
      <c r="M515" s="1"/>
      <c r="N515" s="1"/>
      <c r="O515" s="1"/>
    </row>
    <row r="516" spans="1:15" ht="68" hidden="1">
      <c r="A516" s="36" t="s">
        <v>895</v>
      </c>
      <c r="B516" s="37" t="s">
        <v>114</v>
      </c>
      <c r="C516" s="24"/>
      <c r="D516" s="34"/>
      <c r="E516" s="35"/>
      <c r="F516" s="34"/>
      <c r="G516" s="34"/>
      <c r="H516" s="124"/>
      <c r="I516" s="124"/>
      <c r="J516" s="124"/>
      <c r="K516" s="124"/>
      <c r="L516" s="124"/>
      <c r="M516" s="1"/>
      <c r="N516" s="1"/>
      <c r="O516" s="1"/>
    </row>
    <row r="517" spans="1:15" ht="68" hidden="1">
      <c r="A517" s="36" t="s">
        <v>897</v>
      </c>
      <c r="B517" s="37" t="s">
        <v>116</v>
      </c>
      <c r="C517" s="24"/>
      <c r="D517" s="34"/>
      <c r="E517" s="35"/>
      <c r="F517" s="34"/>
      <c r="G517" s="34"/>
      <c r="H517" s="124"/>
      <c r="I517" s="124"/>
      <c r="J517" s="124"/>
      <c r="K517" s="124"/>
      <c r="L517" s="124"/>
      <c r="M517" s="1"/>
      <c r="N517" s="1"/>
      <c r="O517" s="1"/>
    </row>
    <row r="518" spans="1:15" ht="68" hidden="1">
      <c r="A518" s="36" t="s">
        <v>899</v>
      </c>
      <c r="B518" s="37" t="s">
        <v>118</v>
      </c>
      <c r="C518" s="24"/>
      <c r="D518" s="34"/>
      <c r="E518" s="35"/>
      <c r="F518" s="34"/>
      <c r="G518" s="34"/>
      <c r="H518" s="124"/>
      <c r="I518" s="124"/>
      <c r="J518" s="124"/>
      <c r="K518" s="124"/>
      <c r="L518" s="124"/>
      <c r="M518" s="1"/>
      <c r="N518" s="1"/>
      <c r="O518" s="1"/>
    </row>
    <row r="519" spans="1:15" ht="51" hidden="1">
      <c r="A519" s="36" t="s">
        <v>901</v>
      </c>
      <c r="B519" s="37" t="s">
        <v>120</v>
      </c>
      <c r="C519" s="24"/>
      <c r="D519" s="34"/>
      <c r="E519" s="35"/>
      <c r="F519" s="34"/>
      <c r="G519" s="34"/>
      <c r="H519" s="124"/>
      <c r="I519" s="124"/>
      <c r="J519" s="124"/>
      <c r="K519" s="124"/>
      <c r="L519" s="124"/>
      <c r="M519" s="1"/>
      <c r="N519" s="1"/>
      <c r="O519" s="1"/>
    </row>
    <row r="520" spans="1:15" ht="68" hidden="1">
      <c r="A520" s="36" t="s">
        <v>903</v>
      </c>
      <c r="B520" s="37" t="s">
        <v>1362</v>
      </c>
      <c r="C520" s="24"/>
      <c r="D520" s="34"/>
      <c r="E520" s="35"/>
      <c r="F520" s="34"/>
      <c r="G520" s="34"/>
      <c r="H520" s="124"/>
      <c r="I520" s="124"/>
      <c r="J520" s="124"/>
      <c r="K520" s="124"/>
      <c r="L520" s="124"/>
      <c r="M520" s="1"/>
      <c r="N520" s="1"/>
      <c r="O520" s="1"/>
    </row>
    <row r="521" spans="1:15" ht="51" hidden="1">
      <c r="A521" s="36" t="s">
        <v>905</v>
      </c>
      <c r="B521" s="37" t="s">
        <v>126</v>
      </c>
      <c r="C521" s="24"/>
      <c r="D521" s="34"/>
      <c r="E521" s="35"/>
      <c r="F521" s="34"/>
      <c r="G521" s="34"/>
      <c r="H521" s="124"/>
      <c r="I521" s="124"/>
      <c r="J521" s="124"/>
      <c r="K521" s="124"/>
      <c r="L521" s="124"/>
      <c r="M521" s="1"/>
      <c r="N521" s="1"/>
      <c r="O521" s="1"/>
    </row>
    <row r="522" spans="1:15" ht="68" hidden="1">
      <c r="A522" s="36" t="s">
        <v>907</v>
      </c>
      <c r="B522" s="37" t="s">
        <v>128</v>
      </c>
      <c r="C522" s="24"/>
      <c r="D522" s="34"/>
      <c r="E522" s="35"/>
      <c r="F522" s="34"/>
      <c r="G522" s="34"/>
      <c r="H522" s="124"/>
      <c r="I522" s="124"/>
      <c r="J522" s="124"/>
      <c r="K522" s="124"/>
      <c r="L522" s="124"/>
      <c r="M522" s="1"/>
      <c r="N522" s="1"/>
      <c r="O522" s="1"/>
    </row>
    <row r="523" spans="1:15" ht="102" hidden="1">
      <c r="A523" s="36" t="s">
        <v>909</v>
      </c>
      <c r="B523" s="37" t="s">
        <v>1363</v>
      </c>
      <c r="C523" s="24"/>
      <c r="D523" s="34"/>
      <c r="E523" s="35"/>
      <c r="F523" s="34"/>
      <c r="G523" s="34"/>
      <c r="H523" s="124"/>
      <c r="I523" s="124"/>
      <c r="J523" s="124"/>
      <c r="K523" s="124"/>
      <c r="L523" s="124"/>
      <c r="M523" s="1"/>
      <c r="N523" s="1"/>
      <c r="O523" s="1"/>
    </row>
    <row r="524" spans="1:15" ht="51" hidden="1">
      <c r="A524" s="36" t="s">
        <v>911</v>
      </c>
      <c r="B524" s="37" t="s">
        <v>1364</v>
      </c>
      <c r="C524" s="24"/>
      <c r="D524" s="34"/>
      <c r="E524" s="35"/>
      <c r="F524" s="34"/>
      <c r="G524" s="34"/>
      <c r="H524" s="124"/>
      <c r="I524" s="124"/>
      <c r="J524" s="124"/>
      <c r="K524" s="124"/>
      <c r="L524" s="124"/>
      <c r="M524" s="1"/>
      <c r="N524" s="1"/>
      <c r="O524" s="1"/>
    </row>
    <row r="525" spans="1:15" ht="68" hidden="1">
      <c r="A525" s="36" t="s">
        <v>913</v>
      </c>
      <c r="B525" s="37" t="s">
        <v>1365</v>
      </c>
      <c r="C525" s="24"/>
      <c r="D525" s="34"/>
      <c r="E525" s="35"/>
      <c r="F525" s="34"/>
      <c r="G525" s="34"/>
      <c r="H525" s="124"/>
      <c r="I525" s="124"/>
      <c r="J525" s="124"/>
      <c r="K525" s="124"/>
      <c r="L525" s="124"/>
      <c r="M525" s="1"/>
      <c r="N525" s="1"/>
      <c r="O525" s="1"/>
    </row>
    <row r="526" spans="1:15">
      <c r="A526" s="140"/>
      <c r="B526" s="661" t="s">
        <v>915</v>
      </c>
      <c r="C526" s="661"/>
      <c r="D526" s="662"/>
      <c r="E526" s="661"/>
      <c r="F526" s="819"/>
      <c r="G526" s="661"/>
      <c r="H526" s="391">
        <f>H527+H534+H544+H548+H557+H566</f>
        <v>80</v>
      </c>
      <c r="I526" s="391">
        <f>I527+I534+I544+I548+I557+I566</f>
        <v>80</v>
      </c>
    </row>
    <row r="527" spans="1:15" ht="18.75" customHeight="1">
      <c r="A527" s="210" t="s">
        <v>916</v>
      </c>
      <c r="B527" s="648" t="s">
        <v>1366</v>
      </c>
      <c r="C527" s="664"/>
      <c r="D527" s="664"/>
      <c r="E527" s="664"/>
      <c r="F527" s="820"/>
      <c r="G527" s="666"/>
      <c r="H527" s="391">
        <f>SUM(D528:D533)</f>
        <v>6</v>
      </c>
      <c r="I527" s="391">
        <f>COUNT(D528:D533)*2</f>
        <v>6</v>
      </c>
    </row>
    <row r="528" spans="1:15" ht="34" hidden="1">
      <c r="A528" s="101" t="s">
        <v>918</v>
      </c>
      <c r="B528" s="37" t="s">
        <v>1367</v>
      </c>
      <c r="C528" s="40"/>
      <c r="D528" s="244"/>
      <c r="E528" s="35"/>
      <c r="F528" s="244"/>
      <c r="G528" s="244"/>
      <c r="H528" s="124"/>
      <c r="I528" s="124"/>
      <c r="J528" s="124"/>
      <c r="K528" s="124"/>
      <c r="L528" s="124"/>
      <c r="M528" s="1"/>
      <c r="N528" s="1"/>
      <c r="O528" s="1"/>
    </row>
    <row r="529" spans="1:15" ht="68" hidden="1">
      <c r="A529" s="101" t="s">
        <v>920</v>
      </c>
      <c r="B529" s="37" t="s">
        <v>1368</v>
      </c>
      <c r="C529" s="24"/>
      <c r="D529" s="34"/>
      <c r="E529" s="35"/>
      <c r="F529" s="34"/>
      <c r="G529" s="244"/>
      <c r="H529" s="124"/>
      <c r="I529" s="124"/>
      <c r="J529" s="124"/>
      <c r="K529" s="124"/>
      <c r="L529" s="124"/>
      <c r="M529" s="1"/>
      <c r="N529" s="1"/>
      <c r="O529" s="1"/>
    </row>
    <row r="530" spans="1:15" ht="34" hidden="1">
      <c r="A530" s="101" t="s">
        <v>922</v>
      </c>
      <c r="B530" s="37" t="s">
        <v>1369</v>
      </c>
      <c r="C530" s="44"/>
      <c r="D530" s="104"/>
      <c r="E530" s="23"/>
      <c r="F530" s="44"/>
      <c r="G530" s="171"/>
      <c r="H530" s="124"/>
      <c r="I530" s="124"/>
      <c r="J530" s="124"/>
      <c r="K530" s="124"/>
      <c r="L530" s="124"/>
      <c r="M530" s="1"/>
      <c r="N530" s="1"/>
      <c r="O530" s="1"/>
    </row>
    <row r="531" spans="1:15" ht="51">
      <c r="A531" s="102" t="s">
        <v>924</v>
      </c>
      <c r="B531" s="37" t="s">
        <v>1370</v>
      </c>
      <c r="C531" s="38" t="s">
        <v>2879</v>
      </c>
      <c r="D531" s="427">
        <v>2</v>
      </c>
      <c r="E531" s="44" t="s">
        <v>122</v>
      </c>
      <c r="F531" s="44" t="s">
        <v>2880</v>
      </c>
      <c r="G531" s="171"/>
    </row>
    <row r="532" spans="1:15" ht="68">
      <c r="A532" s="102" t="s">
        <v>926</v>
      </c>
      <c r="B532" s="37" t="s">
        <v>1371</v>
      </c>
      <c r="C532" s="81" t="s">
        <v>928</v>
      </c>
      <c r="D532" s="427">
        <v>2</v>
      </c>
      <c r="E532" s="23" t="s">
        <v>122</v>
      </c>
      <c r="F532" s="237" t="s">
        <v>2029</v>
      </c>
      <c r="G532" s="171"/>
    </row>
    <row r="533" spans="1:15" ht="34">
      <c r="A533" s="102" t="s">
        <v>929</v>
      </c>
      <c r="B533" s="105" t="s">
        <v>1372</v>
      </c>
      <c r="C533" s="44" t="s">
        <v>931</v>
      </c>
      <c r="D533" s="427">
        <v>2</v>
      </c>
      <c r="E533" s="23" t="s">
        <v>122</v>
      </c>
      <c r="F533" s="445"/>
      <c r="G533" s="171"/>
    </row>
    <row r="534" spans="1:15">
      <c r="A534" s="210" t="s">
        <v>932</v>
      </c>
      <c r="B534" s="703" t="s">
        <v>1373</v>
      </c>
      <c r="C534" s="665"/>
      <c r="D534" s="664"/>
      <c r="E534" s="665"/>
      <c r="F534" s="817"/>
      <c r="G534" s="704"/>
      <c r="H534" s="391">
        <f>SUM(D535:D543)</f>
        <v>18</v>
      </c>
      <c r="I534" s="391">
        <f>COUNT(D535:D543)*2</f>
        <v>18</v>
      </c>
    </row>
    <row r="535" spans="1:15" ht="48">
      <c r="A535" s="102" t="s">
        <v>934</v>
      </c>
      <c r="B535" s="37" t="s">
        <v>935</v>
      </c>
      <c r="C535" s="38" t="s">
        <v>2603</v>
      </c>
      <c r="D535" s="421">
        <v>2</v>
      </c>
      <c r="E535" s="23" t="s">
        <v>168</v>
      </c>
      <c r="F535" s="441" t="s">
        <v>937</v>
      </c>
      <c r="G535" s="171"/>
    </row>
    <row r="536" spans="1:15" ht="48">
      <c r="A536" s="102"/>
      <c r="B536" s="37"/>
      <c r="C536" s="38" t="s">
        <v>938</v>
      </c>
      <c r="D536" s="421">
        <v>2</v>
      </c>
      <c r="E536" s="23" t="s">
        <v>326</v>
      </c>
      <c r="F536" s="441" t="s">
        <v>939</v>
      </c>
      <c r="G536" s="171"/>
    </row>
    <row r="537" spans="1:15" ht="32">
      <c r="A537" s="102"/>
      <c r="B537" s="37"/>
      <c r="C537" s="38" t="s">
        <v>940</v>
      </c>
      <c r="D537" s="421">
        <v>2</v>
      </c>
      <c r="E537" s="23" t="s">
        <v>168</v>
      </c>
      <c r="F537" s="441" t="s">
        <v>941</v>
      </c>
      <c r="G537" s="171"/>
    </row>
    <row r="538" spans="1:15" ht="32">
      <c r="A538" s="102"/>
      <c r="B538" s="37"/>
      <c r="C538" s="59" t="s">
        <v>2030</v>
      </c>
      <c r="D538" s="421">
        <v>2</v>
      </c>
      <c r="E538" s="23" t="s">
        <v>168</v>
      </c>
      <c r="F538" s="44" t="s">
        <v>2031</v>
      </c>
      <c r="G538" s="171"/>
    </row>
    <row r="539" spans="1:15" ht="68">
      <c r="A539" s="102" t="s">
        <v>942</v>
      </c>
      <c r="B539" s="37" t="s">
        <v>1374</v>
      </c>
      <c r="C539" s="38" t="s">
        <v>944</v>
      </c>
      <c r="D539" s="421">
        <v>2</v>
      </c>
      <c r="E539" s="23" t="s">
        <v>121</v>
      </c>
      <c r="F539" s="449" t="s">
        <v>3455</v>
      </c>
      <c r="G539" s="171"/>
    </row>
    <row r="540" spans="1:15" ht="16">
      <c r="A540" s="102"/>
      <c r="B540" s="244"/>
      <c r="C540" s="38" t="s">
        <v>945</v>
      </c>
      <c r="D540" s="421">
        <v>2</v>
      </c>
      <c r="E540" s="23" t="s">
        <v>481</v>
      </c>
      <c r="F540" s="223" t="s">
        <v>3261</v>
      </c>
      <c r="G540" s="171"/>
    </row>
    <row r="541" spans="1:15" ht="48">
      <c r="A541" s="102"/>
      <c r="B541" s="244"/>
      <c r="C541" s="38" t="s">
        <v>2032</v>
      </c>
      <c r="D541" s="421">
        <v>2</v>
      </c>
      <c r="E541" s="23" t="s">
        <v>473</v>
      </c>
      <c r="F541" s="441" t="s">
        <v>2033</v>
      </c>
      <c r="G541" s="171"/>
    </row>
    <row r="542" spans="1:15" ht="32">
      <c r="A542" s="102"/>
      <c r="B542" s="244"/>
      <c r="C542" s="77" t="s">
        <v>2387</v>
      </c>
      <c r="D542" s="421">
        <v>2</v>
      </c>
      <c r="E542" s="23" t="s">
        <v>473</v>
      </c>
      <c r="F542" s="416" t="s">
        <v>2034</v>
      </c>
      <c r="G542" s="171"/>
    </row>
    <row r="543" spans="1:15" ht="51">
      <c r="A543" s="102" t="s">
        <v>946</v>
      </c>
      <c r="B543" s="37" t="s">
        <v>1375</v>
      </c>
      <c r="C543" s="38" t="s">
        <v>948</v>
      </c>
      <c r="D543" s="421">
        <v>2</v>
      </c>
      <c r="E543" s="23" t="s">
        <v>168</v>
      </c>
      <c r="F543" s="44"/>
      <c r="G543" s="171"/>
    </row>
    <row r="544" spans="1:15">
      <c r="A544" s="210" t="s">
        <v>949</v>
      </c>
      <c r="B544" s="703" t="s">
        <v>1376</v>
      </c>
      <c r="C544" s="665"/>
      <c r="D544" s="664"/>
      <c r="E544" s="665"/>
      <c r="F544" s="817"/>
      <c r="G544" s="704"/>
      <c r="H544" s="391">
        <f>SUM(D545:D547)</f>
        <v>6</v>
      </c>
      <c r="I544" s="391">
        <f>COUNT(D545:D547)*2</f>
        <v>6</v>
      </c>
    </row>
    <row r="545" spans="1:15" ht="51">
      <c r="A545" s="102" t="s">
        <v>951</v>
      </c>
      <c r="B545" s="37" t="s">
        <v>1377</v>
      </c>
      <c r="C545" s="40" t="s">
        <v>3262</v>
      </c>
      <c r="D545" s="422">
        <v>2</v>
      </c>
      <c r="E545" s="44" t="s">
        <v>326</v>
      </c>
      <c r="F545" s="441" t="s">
        <v>952</v>
      </c>
      <c r="G545" s="171"/>
    </row>
    <row r="546" spans="1:15" ht="51">
      <c r="A546" s="102" t="s">
        <v>953</v>
      </c>
      <c r="B546" s="37" t="s">
        <v>1378</v>
      </c>
      <c r="C546" s="44" t="s">
        <v>955</v>
      </c>
      <c r="D546" s="422">
        <v>2</v>
      </c>
      <c r="E546" s="44" t="s">
        <v>326</v>
      </c>
      <c r="F546" s="223"/>
      <c r="G546" s="171"/>
    </row>
    <row r="547" spans="1:15" ht="48">
      <c r="A547" s="102"/>
      <c r="B547" s="37"/>
      <c r="C547" s="44" t="s">
        <v>2035</v>
      </c>
      <c r="D547" s="422">
        <v>2</v>
      </c>
      <c r="E547" s="44" t="s">
        <v>481</v>
      </c>
      <c r="F547" s="445"/>
      <c r="G547" s="171"/>
    </row>
    <row r="548" spans="1:15">
      <c r="A548" s="210" t="s">
        <v>956</v>
      </c>
      <c r="B548" s="703" t="s">
        <v>1380</v>
      </c>
      <c r="C548" s="665"/>
      <c r="D548" s="664"/>
      <c r="E548" s="665"/>
      <c r="F548" s="817"/>
      <c r="G548" s="704"/>
      <c r="H548" s="391">
        <f>SUM(D549:D556)</f>
        <v>16</v>
      </c>
      <c r="I548" s="391">
        <f>COUNT(D549:D556)*2</f>
        <v>16</v>
      </c>
    </row>
    <row r="549" spans="1:15" ht="64">
      <c r="A549" s="102" t="s">
        <v>957</v>
      </c>
      <c r="B549" s="24" t="s">
        <v>1381</v>
      </c>
      <c r="C549" s="38" t="s">
        <v>959</v>
      </c>
      <c r="D549" s="427">
        <v>2</v>
      </c>
      <c r="E549" s="107" t="s">
        <v>121</v>
      </c>
      <c r="F549" s="453" t="s">
        <v>2036</v>
      </c>
      <c r="G549" s="171"/>
    </row>
    <row r="550" spans="1:15" ht="112">
      <c r="A550" s="102"/>
      <c r="B550" s="24"/>
      <c r="C550" s="262" t="s">
        <v>2037</v>
      </c>
      <c r="D550" s="427">
        <v>2</v>
      </c>
      <c r="E550" s="262" t="s">
        <v>121</v>
      </c>
      <c r="F550" s="454" t="s">
        <v>2038</v>
      </c>
      <c r="G550" s="171"/>
    </row>
    <row r="551" spans="1:15" ht="32">
      <c r="A551" s="102"/>
      <c r="B551" s="77"/>
      <c r="C551" s="24" t="s">
        <v>960</v>
      </c>
      <c r="D551" s="427">
        <v>2</v>
      </c>
      <c r="E551" s="107" t="s">
        <v>121</v>
      </c>
      <c r="F551" s="107" t="s">
        <v>961</v>
      </c>
      <c r="G551" s="171"/>
    </row>
    <row r="552" spans="1:15" ht="32">
      <c r="A552" s="102"/>
      <c r="B552" s="77"/>
      <c r="C552" s="44" t="s">
        <v>962</v>
      </c>
      <c r="D552" s="427">
        <v>2</v>
      </c>
      <c r="E552" s="23" t="s">
        <v>121</v>
      </c>
      <c r="F552" s="441" t="s">
        <v>963</v>
      </c>
      <c r="G552" s="171"/>
    </row>
    <row r="553" spans="1:15" ht="32">
      <c r="A553" s="102"/>
      <c r="B553" s="77"/>
      <c r="C553" s="224" t="s">
        <v>964</v>
      </c>
      <c r="D553" s="427">
        <v>2</v>
      </c>
      <c r="E553" s="23" t="s">
        <v>121</v>
      </c>
      <c r="F553" s="441"/>
      <c r="G553" s="171"/>
    </row>
    <row r="554" spans="1:15" ht="32">
      <c r="A554" s="102"/>
      <c r="B554" s="77"/>
      <c r="C554" s="77" t="s">
        <v>1688</v>
      </c>
      <c r="D554" s="427">
        <v>2</v>
      </c>
      <c r="E554" s="23" t="s">
        <v>121</v>
      </c>
      <c r="F554" s="441" t="s">
        <v>1689</v>
      </c>
      <c r="G554" s="171"/>
    </row>
    <row r="555" spans="1:15" ht="64">
      <c r="A555" s="102" t="s">
        <v>965</v>
      </c>
      <c r="B555" s="24" t="s">
        <v>1382</v>
      </c>
      <c r="C555" s="109" t="s">
        <v>966</v>
      </c>
      <c r="D555" s="427">
        <v>2</v>
      </c>
      <c r="E555" s="108" t="s">
        <v>326</v>
      </c>
      <c r="F555" s="237" t="s">
        <v>967</v>
      </c>
      <c r="G555" s="171"/>
    </row>
    <row r="556" spans="1:15" ht="45" customHeight="1">
      <c r="A556" s="102"/>
      <c r="B556" s="77"/>
      <c r="C556" s="107" t="s">
        <v>2039</v>
      </c>
      <c r="D556" s="427">
        <v>2</v>
      </c>
      <c r="E556" s="108" t="s">
        <v>326</v>
      </c>
      <c r="F556" s="237" t="s">
        <v>2433</v>
      </c>
      <c r="G556" s="171"/>
    </row>
    <row r="557" spans="1:15" ht="28.5" customHeight="1">
      <c r="A557" s="210" t="s">
        <v>969</v>
      </c>
      <c r="B557" s="703" t="s">
        <v>970</v>
      </c>
      <c r="C557" s="665"/>
      <c r="D557" s="664"/>
      <c r="E557" s="665"/>
      <c r="F557" s="817"/>
      <c r="G557" s="704"/>
      <c r="H557" s="391">
        <f>SUM(D558:D565)</f>
        <v>12</v>
      </c>
      <c r="I557" s="391">
        <f>COUNT(D558:D565)*2</f>
        <v>12</v>
      </c>
    </row>
    <row r="558" spans="1:15" ht="48" hidden="1">
      <c r="A558" s="101" t="s">
        <v>971</v>
      </c>
      <c r="B558" s="85" t="s">
        <v>2886</v>
      </c>
      <c r="C558" s="77"/>
      <c r="D558" s="244"/>
      <c r="E558" s="23"/>
      <c r="F558" s="40"/>
      <c r="G558" s="244"/>
      <c r="H558" s="124"/>
      <c r="I558" s="124"/>
      <c r="J558" s="124"/>
      <c r="K558" s="124"/>
      <c r="L558" s="124"/>
      <c r="M558" s="1"/>
      <c r="N558" s="1"/>
      <c r="O558" s="1"/>
    </row>
    <row r="559" spans="1:15" ht="48">
      <c r="A559" s="102" t="s">
        <v>974</v>
      </c>
      <c r="B559" s="24" t="s">
        <v>1383</v>
      </c>
      <c r="C559" s="38" t="s">
        <v>976</v>
      </c>
      <c r="D559" s="423">
        <v>2</v>
      </c>
      <c r="E559" s="23" t="s">
        <v>326</v>
      </c>
      <c r="F559" s="44" t="s">
        <v>3263</v>
      </c>
      <c r="G559" s="171"/>
    </row>
    <row r="560" spans="1:15" ht="32">
      <c r="A560" s="102"/>
      <c r="B560" s="77"/>
      <c r="C560" s="38" t="s">
        <v>978</v>
      </c>
      <c r="D560" s="423">
        <v>2</v>
      </c>
      <c r="E560" s="23" t="s">
        <v>326</v>
      </c>
      <c r="F560" s="44" t="s">
        <v>3264</v>
      </c>
      <c r="G560" s="171"/>
    </row>
    <row r="561" spans="1:15" ht="64">
      <c r="A561" s="102" t="s">
        <v>979</v>
      </c>
      <c r="B561" s="24" t="s">
        <v>1385</v>
      </c>
      <c r="C561" s="38" t="s">
        <v>981</v>
      </c>
      <c r="D561" s="423">
        <v>2</v>
      </c>
      <c r="E561" s="107" t="s">
        <v>122</v>
      </c>
      <c r="F561" s="107" t="s">
        <v>2040</v>
      </c>
      <c r="G561" s="171"/>
    </row>
    <row r="562" spans="1:15" ht="32">
      <c r="A562" s="102"/>
      <c r="B562" s="77"/>
      <c r="C562" s="38" t="s">
        <v>983</v>
      </c>
      <c r="D562" s="423">
        <v>2</v>
      </c>
      <c r="E562" s="107" t="s">
        <v>122</v>
      </c>
      <c r="F562" s="107"/>
      <c r="G562" s="171"/>
    </row>
    <row r="563" spans="1:15" ht="48">
      <c r="A563" s="102"/>
      <c r="B563" s="77"/>
      <c r="C563" s="38" t="s">
        <v>984</v>
      </c>
      <c r="D563" s="423">
        <v>2</v>
      </c>
      <c r="E563" s="107" t="s">
        <v>326</v>
      </c>
      <c r="F563" s="107" t="s">
        <v>3265</v>
      </c>
      <c r="G563" s="171"/>
    </row>
    <row r="564" spans="1:15" ht="32">
      <c r="A564" s="102" t="s">
        <v>985</v>
      </c>
      <c r="B564" s="24" t="s">
        <v>1386</v>
      </c>
      <c r="C564" s="90" t="s">
        <v>1387</v>
      </c>
      <c r="D564" s="423">
        <v>2</v>
      </c>
      <c r="E564" s="23" t="s">
        <v>326</v>
      </c>
      <c r="F564" s="38" t="s">
        <v>2041</v>
      </c>
      <c r="G564" s="171"/>
    </row>
    <row r="565" spans="1:15" ht="32" hidden="1">
      <c r="A565" s="101" t="s">
        <v>1690</v>
      </c>
      <c r="B565" s="84" t="s">
        <v>988</v>
      </c>
      <c r="C565" s="40"/>
      <c r="D565" s="244"/>
      <c r="E565" s="23"/>
      <c r="F565" s="244"/>
      <c r="G565" s="243"/>
      <c r="H565" s="124"/>
      <c r="I565" s="124"/>
      <c r="J565" s="124"/>
      <c r="K565" s="124"/>
      <c r="L565" s="124"/>
      <c r="M565" s="1"/>
      <c r="N565" s="1"/>
      <c r="O565" s="1"/>
    </row>
    <row r="566" spans="1:15" ht="27" customHeight="1">
      <c r="A566" s="210" t="s">
        <v>989</v>
      </c>
      <c r="B566" s="703" t="s">
        <v>990</v>
      </c>
      <c r="C566" s="665"/>
      <c r="D566" s="664"/>
      <c r="E566" s="665"/>
      <c r="F566" s="817"/>
      <c r="G566" s="704"/>
      <c r="H566" s="391">
        <f>SUM(D567:D577)</f>
        <v>22</v>
      </c>
      <c r="I566" s="391">
        <f>COUNT(D567:D577)*2</f>
        <v>22</v>
      </c>
    </row>
    <row r="567" spans="1:15" ht="51">
      <c r="A567" s="102" t="s">
        <v>991</v>
      </c>
      <c r="B567" s="106" t="s">
        <v>992</v>
      </c>
      <c r="C567" s="44" t="s">
        <v>993</v>
      </c>
      <c r="D567" s="423">
        <v>2</v>
      </c>
      <c r="E567" s="23" t="s">
        <v>168</v>
      </c>
      <c r="F567" s="445"/>
      <c r="G567" s="22"/>
    </row>
    <row r="568" spans="1:15" ht="32">
      <c r="A568" s="102"/>
      <c r="B568" s="106"/>
      <c r="C568" s="40" t="s">
        <v>3185</v>
      </c>
      <c r="D568" s="423">
        <v>2</v>
      </c>
      <c r="E568" s="23" t="s">
        <v>168</v>
      </c>
      <c r="F568" s="445"/>
      <c r="G568" s="22"/>
    </row>
    <row r="569" spans="1:15" ht="32">
      <c r="A569" s="102"/>
      <c r="B569" s="106"/>
      <c r="C569" s="40" t="s">
        <v>2889</v>
      </c>
      <c r="D569" s="423">
        <v>2</v>
      </c>
      <c r="E569" s="23" t="s">
        <v>326</v>
      </c>
      <c r="F569" s="165"/>
      <c r="G569" s="22"/>
    </row>
    <row r="570" spans="1:15" ht="32">
      <c r="A570" s="102"/>
      <c r="B570" s="106"/>
      <c r="C570" s="40" t="s">
        <v>994</v>
      </c>
      <c r="D570" s="423">
        <v>2</v>
      </c>
      <c r="E570" s="23" t="s">
        <v>168</v>
      </c>
      <c r="F570" s="165"/>
      <c r="G570" s="22"/>
    </row>
    <row r="571" spans="1:15" ht="48">
      <c r="A571" s="102"/>
      <c r="B571" s="106"/>
      <c r="C571" s="44" t="s">
        <v>995</v>
      </c>
      <c r="D571" s="423">
        <v>2</v>
      </c>
      <c r="E571" s="23" t="s">
        <v>168</v>
      </c>
      <c r="F571" s="328" t="s">
        <v>2042</v>
      </c>
      <c r="G571" s="22"/>
    </row>
    <row r="572" spans="1:15" ht="32">
      <c r="A572" s="102"/>
      <c r="B572" s="106"/>
      <c r="C572" s="38" t="s">
        <v>996</v>
      </c>
      <c r="D572" s="423">
        <v>2</v>
      </c>
      <c r="E572" s="23" t="s">
        <v>168</v>
      </c>
      <c r="F572" s="445"/>
      <c r="G572" s="22"/>
    </row>
    <row r="573" spans="1:15" ht="48">
      <c r="A573" s="102" t="s">
        <v>997</v>
      </c>
      <c r="B573" s="106" t="s">
        <v>998</v>
      </c>
      <c r="C573" s="38" t="s">
        <v>2043</v>
      </c>
      <c r="D573" s="423">
        <v>2</v>
      </c>
      <c r="E573" s="263" t="s">
        <v>168</v>
      </c>
      <c r="F573" s="448" t="s">
        <v>2392</v>
      </c>
      <c r="G573" s="22"/>
    </row>
    <row r="574" spans="1:15" ht="64">
      <c r="A574" s="102"/>
      <c r="B574" s="106"/>
      <c r="C574" s="38" t="s">
        <v>999</v>
      </c>
      <c r="D574" s="423">
        <v>2</v>
      </c>
      <c r="E574" s="23" t="s">
        <v>326</v>
      </c>
      <c r="F574" s="441" t="s">
        <v>2393</v>
      </c>
      <c r="G574" s="22"/>
    </row>
    <row r="575" spans="1:15" ht="48">
      <c r="A575" s="102"/>
      <c r="B575" s="106"/>
      <c r="C575" s="24" t="s">
        <v>2890</v>
      </c>
      <c r="D575" s="423">
        <v>2</v>
      </c>
      <c r="E575" s="263" t="s">
        <v>168</v>
      </c>
      <c r="F575" s="448" t="s">
        <v>2046</v>
      </c>
      <c r="G575" s="22"/>
    </row>
    <row r="576" spans="1:15" ht="51">
      <c r="A576" s="102" t="s">
        <v>1000</v>
      </c>
      <c r="B576" s="106" t="s">
        <v>1001</v>
      </c>
      <c r="C576" s="26" t="s">
        <v>1002</v>
      </c>
      <c r="D576" s="423">
        <v>2</v>
      </c>
      <c r="E576" s="113" t="s">
        <v>121</v>
      </c>
      <c r="F576" s="85" t="s">
        <v>2461</v>
      </c>
      <c r="G576" s="171"/>
    </row>
    <row r="577" spans="1:15" ht="48">
      <c r="A577" s="100"/>
      <c r="B577" s="225"/>
      <c r="C577" s="24" t="s">
        <v>1003</v>
      </c>
      <c r="D577" s="423">
        <v>2</v>
      </c>
      <c r="E577" s="107" t="s">
        <v>121</v>
      </c>
      <c r="F577" s="453"/>
      <c r="G577" s="171"/>
    </row>
    <row r="578" spans="1:15">
      <c r="A578" s="140"/>
      <c r="B578" s="661" t="s">
        <v>1005</v>
      </c>
      <c r="C578" s="661"/>
      <c r="D578" s="662"/>
      <c r="E578" s="661"/>
      <c r="F578" s="819"/>
      <c r="G578" s="661"/>
      <c r="H578" s="391">
        <f>H579+H582+H586+H590+H605+H609+H615+H623+H634</f>
        <v>70</v>
      </c>
      <c r="I578" s="391">
        <f>I579+I582+I586+I590+I605+I609+I615+I623+I634</f>
        <v>70</v>
      </c>
    </row>
    <row r="579" spans="1:15" ht="32.25" customHeight="1">
      <c r="A579" s="210" t="s">
        <v>1006</v>
      </c>
      <c r="B579" s="703" t="s">
        <v>1007</v>
      </c>
      <c r="C579" s="665"/>
      <c r="D579" s="664"/>
      <c r="E579" s="665"/>
      <c r="F579" s="817"/>
      <c r="G579" s="704"/>
      <c r="H579" s="391">
        <f>SUM(D580:D581)</f>
        <v>4</v>
      </c>
      <c r="I579" s="391">
        <f>COUNT(D580:D581)*2</f>
        <v>4</v>
      </c>
    </row>
    <row r="580" spans="1:15" ht="34">
      <c r="A580" s="86" t="s">
        <v>1008</v>
      </c>
      <c r="B580" s="37" t="s">
        <v>1009</v>
      </c>
      <c r="C580" s="95" t="s">
        <v>2047</v>
      </c>
      <c r="D580" s="424">
        <v>2</v>
      </c>
      <c r="E580" s="35" t="s">
        <v>122</v>
      </c>
      <c r="F580" s="237" t="s">
        <v>2048</v>
      </c>
      <c r="G580" s="22"/>
    </row>
    <row r="581" spans="1:15" ht="32">
      <c r="A581" s="86" t="s">
        <v>1010</v>
      </c>
      <c r="B581" s="24" t="s">
        <v>1011</v>
      </c>
      <c r="C581" s="34" t="s">
        <v>2049</v>
      </c>
      <c r="D581" s="424">
        <v>2</v>
      </c>
      <c r="E581" s="79" t="s">
        <v>581</v>
      </c>
      <c r="F581" s="237" t="s">
        <v>2050</v>
      </c>
      <c r="G581" s="22"/>
    </row>
    <row r="582" spans="1:15" ht="27" customHeight="1">
      <c r="A582" s="210" t="s">
        <v>1012</v>
      </c>
      <c r="B582" s="703" t="s">
        <v>1393</v>
      </c>
      <c r="C582" s="665"/>
      <c r="D582" s="664"/>
      <c r="E582" s="665"/>
      <c r="F582" s="817"/>
      <c r="G582" s="704"/>
      <c r="H582" s="391">
        <f>SUM(D583:D585)</f>
        <v>6</v>
      </c>
      <c r="I582" s="391">
        <f>COUNT(D583:D585)*2</f>
        <v>6</v>
      </c>
    </row>
    <row r="583" spans="1:15" ht="48">
      <c r="A583" s="86" t="s">
        <v>1014</v>
      </c>
      <c r="B583" s="37" t="s">
        <v>1394</v>
      </c>
      <c r="C583" s="67" t="s">
        <v>2609</v>
      </c>
      <c r="D583" s="421">
        <v>2</v>
      </c>
      <c r="E583" s="35" t="s">
        <v>581</v>
      </c>
      <c r="F583" s="313"/>
      <c r="G583" s="183"/>
    </row>
    <row r="584" spans="1:15" ht="51">
      <c r="A584" s="86" t="s">
        <v>1016</v>
      </c>
      <c r="B584" s="54" t="s">
        <v>1395</v>
      </c>
      <c r="C584" s="24" t="s">
        <v>2051</v>
      </c>
      <c r="D584" s="421">
        <v>2</v>
      </c>
      <c r="E584" s="35" t="s">
        <v>581</v>
      </c>
      <c r="F584" s="313"/>
      <c r="G584" s="238"/>
    </row>
    <row r="585" spans="1:15" ht="51">
      <c r="A585" s="86" t="s">
        <v>1018</v>
      </c>
      <c r="B585" s="54" t="s">
        <v>1396</v>
      </c>
      <c r="C585" s="24" t="s">
        <v>2052</v>
      </c>
      <c r="D585" s="421">
        <v>2</v>
      </c>
      <c r="E585" s="35" t="s">
        <v>581</v>
      </c>
      <c r="F585" s="313"/>
      <c r="G585" s="22"/>
    </row>
    <row r="586" spans="1:15" ht="26.25" customHeight="1">
      <c r="A586" s="210" t="s">
        <v>1020</v>
      </c>
      <c r="B586" s="703" t="s">
        <v>1397</v>
      </c>
      <c r="C586" s="665"/>
      <c r="D586" s="664"/>
      <c r="E586" s="665"/>
      <c r="F586" s="817"/>
      <c r="G586" s="704"/>
      <c r="H586" s="391">
        <f>SUM(D587:D589)</f>
        <v>4</v>
      </c>
      <c r="I586" s="391">
        <f>COUNT(D587:D589)*2</f>
        <v>4</v>
      </c>
    </row>
    <row r="587" spans="1:15" ht="80">
      <c r="A587" s="19" t="s">
        <v>1022</v>
      </c>
      <c r="B587" s="37" t="s">
        <v>1398</v>
      </c>
      <c r="C587" s="59" t="s">
        <v>2053</v>
      </c>
      <c r="D587" s="421">
        <v>2</v>
      </c>
      <c r="E587" s="35" t="s">
        <v>122</v>
      </c>
      <c r="F587" s="237" t="s">
        <v>3072</v>
      </c>
      <c r="G587" s="183"/>
    </row>
    <row r="588" spans="1:15" ht="51" hidden="1">
      <c r="A588" s="36" t="s">
        <v>1025</v>
      </c>
      <c r="B588" s="37" t="s">
        <v>1399</v>
      </c>
      <c r="C588" s="24"/>
      <c r="D588" s="34"/>
      <c r="E588" s="35"/>
      <c r="F588" s="34"/>
      <c r="G588" s="69"/>
      <c r="H588" s="124"/>
      <c r="I588" s="124"/>
      <c r="J588" s="124"/>
      <c r="K588" s="124"/>
      <c r="L588" s="124"/>
      <c r="M588" s="1"/>
      <c r="N588" s="1"/>
      <c r="O588" s="1"/>
    </row>
    <row r="589" spans="1:15" ht="100.5" customHeight="1">
      <c r="A589" s="19" t="s">
        <v>1027</v>
      </c>
      <c r="B589" s="54" t="s">
        <v>1400</v>
      </c>
      <c r="C589" s="95" t="s">
        <v>1028</v>
      </c>
      <c r="D589" s="466">
        <v>2</v>
      </c>
      <c r="E589" s="35" t="s">
        <v>122</v>
      </c>
      <c r="F589" s="95" t="s">
        <v>2395</v>
      </c>
      <c r="G589" s="22"/>
    </row>
    <row r="590" spans="1:15" ht="27.75" customHeight="1">
      <c r="A590" s="210" t="s">
        <v>1029</v>
      </c>
      <c r="B590" s="703" t="s">
        <v>1401</v>
      </c>
      <c r="C590" s="665"/>
      <c r="D590" s="664"/>
      <c r="E590" s="665"/>
      <c r="F590" s="817"/>
      <c r="G590" s="704"/>
      <c r="H590" s="391">
        <f>SUM(D591:D604)</f>
        <v>28</v>
      </c>
      <c r="I590" s="391">
        <f>COUNT(D591:D604)*2</f>
        <v>28</v>
      </c>
    </row>
    <row r="591" spans="1:15" ht="48">
      <c r="A591" s="19" t="s">
        <v>1031</v>
      </c>
      <c r="B591" s="37" t="s">
        <v>1032</v>
      </c>
      <c r="C591" s="26" t="s">
        <v>1033</v>
      </c>
      <c r="D591" s="421">
        <v>2</v>
      </c>
      <c r="E591" s="35" t="s">
        <v>581</v>
      </c>
      <c r="F591" s="237" t="s">
        <v>2396</v>
      </c>
      <c r="G591" s="22"/>
    </row>
    <row r="592" spans="1:15" ht="32">
      <c r="A592" s="19"/>
      <c r="B592" s="106"/>
      <c r="C592" s="38" t="s">
        <v>1034</v>
      </c>
      <c r="D592" s="421">
        <v>2</v>
      </c>
      <c r="E592" s="35" t="s">
        <v>339</v>
      </c>
      <c r="F592" s="237" t="s">
        <v>2055</v>
      </c>
      <c r="G592" s="22"/>
    </row>
    <row r="593" spans="1:9" ht="51">
      <c r="A593" s="19" t="s">
        <v>1035</v>
      </c>
      <c r="B593" s="37" t="s">
        <v>1036</v>
      </c>
      <c r="C593" s="40" t="s">
        <v>1402</v>
      </c>
      <c r="D593" s="421">
        <v>2</v>
      </c>
      <c r="E593" s="35" t="s">
        <v>581</v>
      </c>
      <c r="F593" s="417" t="s">
        <v>3186</v>
      </c>
      <c r="G593" s="22"/>
    </row>
    <row r="594" spans="1:9" ht="48">
      <c r="A594" s="19"/>
      <c r="B594" s="37"/>
      <c r="C594" s="40" t="s">
        <v>1403</v>
      </c>
      <c r="D594" s="421">
        <v>2</v>
      </c>
      <c r="E594" s="35" t="s">
        <v>581</v>
      </c>
      <c r="F594" s="237" t="s">
        <v>3187</v>
      </c>
      <c r="G594" s="22"/>
    </row>
    <row r="595" spans="1:9" ht="64">
      <c r="A595" s="19"/>
      <c r="B595" s="37"/>
      <c r="C595" s="258" t="s">
        <v>1405</v>
      </c>
      <c r="D595" s="421">
        <v>2</v>
      </c>
      <c r="E595" s="35" t="s">
        <v>581</v>
      </c>
      <c r="F595" s="237" t="s">
        <v>3266</v>
      </c>
      <c r="G595" s="22"/>
    </row>
    <row r="596" spans="1:9" ht="60" customHeight="1">
      <c r="A596" s="19"/>
      <c r="B596" s="37"/>
      <c r="C596" s="258" t="s">
        <v>1406</v>
      </c>
      <c r="D596" s="421">
        <v>2</v>
      </c>
      <c r="E596" s="35" t="s">
        <v>581</v>
      </c>
      <c r="F596" s="237" t="s">
        <v>3267</v>
      </c>
      <c r="G596" s="264"/>
    </row>
    <row r="597" spans="1:9" ht="80">
      <c r="A597" s="19"/>
      <c r="B597" s="37"/>
      <c r="C597" s="258" t="s">
        <v>3190</v>
      </c>
      <c r="D597" s="421">
        <v>2</v>
      </c>
      <c r="E597" s="35" t="s">
        <v>581</v>
      </c>
      <c r="F597" s="237" t="s">
        <v>3268</v>
      </c>
      <c r="G597" s="22"/>
    </row>
    <row r="598" spans="1:9" ht="57.75" customHeight="1">
      <c r="A598" s="19"/>
      <c r="B598" s="40"/>
      <c r="C598" s="258" t="s">
        <v>3192</v>
      </c>
      <c r="D598" s="421">
        <v>2</v>
      </c>
      <c r="E598" s="35" t="s">
        <v>581</v>
      </c>
      <c r="F598" s="237" t="s">
        <v>3269</v>
      </c>
      <c r="G598" s="22"/>
    </row>
    <row r="599" spans="1:9" ht="80">
      <c r="A599" s="19"/>
      <c r="B599" s="40"/>
      <c r="C599" s="258" t="s">
        <v>3270</v>
      </c>
      <c r="D599" s="421">
        <v>2</v>
      </c>
      <c r="E599" s="35" t="s">
        <v>581</v>
      </c>
      <c r="F599" s="237" t="s">
        <v>3271</v>
      </c>
      <c r="G599" s="22"/>
    </row>
    <row r="600" spans="1:9" ht="96">
      <c r="A600" s="19"/>
      <c r="B600" s="40"/>
      <c r="C600" s="258" t="s">
        <v>3195</v>
      </c>
      <c r="D600" s="421">
        <v>2</v>
      </c>
      <c r="E600" s="35" t="s">
        <v>581</v>
      </c>
      <c r="F600" s="237" t="s">
        <v>2056</v>
      </c>
      <c r="G600" s="22"/>
    </row>
    <row r="601" spans="1:9" ht="64">
      <c r="A601" s="19"/>
      <c r="B601" s="40"/>
      <c r="C601" s="258" t="s">
        <v>1408</v>
      </c>
      <c r="D601" s="421">
        <v>2</v>
      </c>
      <c r="E601" s="35" t="s">
        <v>581</v>
      </c>
      <c r="F601" s="237" t="s">
        <v>3272</v>
      </c>
      <c r="G601" s="183"/>
    </row>
    <row r="602" spans="1:9" ht="64">
      <c r="A602" s="19"/>
      <c r="B602" s="40"/>
      <c r="C602" s="258" t="s">
        <v>3197</v>
      </c>
      <c r="D602" s="421">
        <v>2</v>
      </c>
      <c r="E602" s="35" t="s">
        <v>581</v>
      </c>
      <c r="F602" s="237" t="s">
        <v>3198</v>
      </c>
      <c r="G602" s="22"/>
    </row>
    <row r="603" spans="1:9" ht="34">
      <c r="A603" s="19" t="s">
        <v>1037</v>
      </c>
      <c r="B603" s="37" t="s">
        <v>1409</v>
      </c>
      <c r="C603" s="40" t="s">
        <v>1410</v>
      </c>
      <c r="D603" s="421">
        <v>2</v>
      </c>
      <c r="E603" s="35" t="s">
        <v>122</v>
      </c>
      <c r="F603" s="313"/>
      <c r="G603" s="22"/>
    </row>
    <row r="604" spans="1:9" ht="135" customHeight="1">
      <c r="A604" s="19" t="s">
        <v>1039</v>
      </c>
      <c r="B604" s="37" t="s">
        <v>1040</v>
      </c>
      <c r="C604" s="214" t="s">
        <v>1041</v>
      </c>
      <c r="D604" s="421">
        <v>2</v>
      </c>
      <c r="E604" s="35" t="s">
        <v>168</v>
      </c>
      <c r="F604" s="442" t="s">
        <v>3456</v>
      </c>
      <c r="G604" s="22"/>
    </row>
    <row r="605" spans="1:9" ht="30" customHeight="1">
      <c r="A605" s="210" t="s">
        <v>1042</v>
      </c>
      <c r="B605" s="703" t="s">
        <v>1411</v>
      </c>
      <c r="C605" s="665"/>
      <c r="D605" s="664"/>
      <c r="E605" s="665"/>
      <c r="F605" s="817"/>
      <c r="G605" s="704"/>
      <c r="H605" s="391">
        <f>SUM(D606:D608)</f>
        <v>6</v>
      </c>
      <c r="I605" s="391">
        <f>COUNT(D606:D608)*2</f>
        <v>6</v>
      </c>
    </row>
    <row r="606" spans="1:9" ht="64">
      <c r="A606" s="19" t="s">
        <v>1044</v>
      </c>
      <c r="B606" s="37" t="s">
        <v>1412</v>
      </c>
      <c r="C606" s="40" t="s">
        <v>1046</v>
      </c>
      <c r="D606" s="421">
        <v>2</v>
      </c>
      <c r="E606" s="35" t="s">
        <v>122</v>
      </c>
      <c r="F606" s="237" t="s">
        <v>2057</v>
      </c>
      <c r="G606" s="22"/>
    </row>
    <row r="607" spans="1:9" ht="51">
      <c r="A607" s="19" t="s">
        <v>1047</v>
      </c>
      <c r="B607" s="37" t="s">
        <v>1413</v>
      </c>
      <c r="C607" s="44" t="s">
        <v>1049</v>
      </c>
      <c r="D607" s="421">
        <v>2</v>
      </c>
      <c r="E607" s="35" t="s">
        <v>122</v>
      </c>
      <c r="F607" s="237" t="s">
        <v>2058</v>
      </c>
      <c r="G607" s="22"/>
    </row>
    <row r="608" spans="1:9" ht="34">
      <c r="A608" s="19" t="s">
        <v>1050</v>
      </c>
      <c r="B608" s="37" t="s">
        <v>1414</v>
      </c>
      <c r="C608" s="38" t="s">
        <v>1052</v>
      </c>
      <c r="D608" s="421">
        <v>2</v>
      </c>
      <c r="E608" s="35" t="s">
        <v>122</v>
      </c>
      <c r="F608" s="237" t="s">
        <v>2059</v>
      </c>
      <c r="G608" s="22"/>
    </row>
    <row r="609" spans="1:15">
      <c r="A609" s="504" t="s">
        <v>1053</v>
      </c>
      <c r="B609" s="845" t="s">
        <v>1054</v>
      </c>
      <c r="C609" s="855"/>
      <c r="D609" s="686"/>
      <c r="E609" s="855"/>
      <c r="F609" s="856"/>
      <c r="G609" s="857"/>
      <c r="H609" s="391">
        <f>SUM(D610:D614)</f>
        <v>10</v>
      </c>
      <c r="I609" s="391">
        <f>COUNT(D610:D614)*2</f>
        <v>10</v>
      </c>
    </row>
    <row r="610" spans="1:15" ht="34">
      <c r="A610" s="505" t="s">
        <v>1055</v>
      </c>
      <c r="B610" s="506" t="s">
        <v>1056</v>
      </c>
      <c r="C610" s="487" t="s">
        <v>1057</v>
      </c>
      <c r="D610" s="421">
        <v>2</v>
      </c>
      <c r="E610" s="507" t="s">
        <v>521</v>
      </c>
      <c r="F610" s="508" t="s">
        <v>3084</v>
      </c>
      <c r="G610" s="22"/>
    </row>
    <row r="611" spans="1:15" ht="51">
      <c r="A611" s="505" t="s">
        <v>1058</v>
      </c>
      <c r="B611" s="510" t="s">
        <v>1059</v>
      </c>
      <c r="C611" s="487" t="s">
        <v>2060</v>
      </c>
      <c r="D611" s="421">
        <v>2</v>
      </c>
      <c r="E611" s="507" t="s">
        <v>521</v>
      </c>
      <c r="F611" s="508" t="s">
        <v>2061</v>
      </c>
      <c r="G611" s="22"/>
    </row>
    <row r="612" spans="1:15" ht="51">
      <c r="A612" s="505" t="s">
        <v>1061</v>
      </c>
      <c r="B612" s="511" t="s">
        <v>1062</v>
      </c>
      <c r="C612" s="512" t="s">
        <v>1063</v>
      </c>
      <c r="D612" s="421">
        <v>2</v>
      </c>
      <c r="E612" s="507" t="s">
        <v>521</v>
      </c>
      <c r="F612" s="508" t="s">
        <v>2062</v>
      </c>
      <c r="G612" s="22"/>
    </row>
    <row r="613" spans="1:15" ht="51">
      <c r="A613" s="505" t="s">
        <v>1064</v>
      </c>
      <c r="B613" s="506" t="s">
        <v>1065</v>
      </c>
      <c r="C613" s="477" t="s">
        <v>1066</v>
      </c>
      <c r="D613" s="421">
        <v>2</v>
      </c>
      <c r="E613" s="507" t="s">
        <v>521</v>
      </c>
      <c r="F613" s="508" t="s">
        <v>2063</v>
      </c>
      <c r="G613" s="22"/>
    </row>
    <row r="614" spans="1:15" ht="51">
      <c r="A614" s="505" t="s">
        <v>1067</v>
      </c>
      <c r="B614" s="510" t="s">
        <v>2896</v>
      </c>
      <c r="C614" s="487" t="s">
        <v>1068</v>
      </c>
      <c r="D614" s="421">
        <v>2</v>
      </c>
      <c r="E614" s="507" t="s">
        <v>521</v>
      </c>
      <c r="F614" s="479" t="s">
        <v>2064</v>
      </c>
      <c r="G614" s="22"/>
    </row>
    <row r="615" spans="1:15" ht="34.5" customHeight="1">
      <c r="A615" s="504" t="s">
        <v>1069</v>
      </c>
      <c r="B615" s="858" t="s">
        <v>1070</v>
      </c>
      <c r="C615" s="859"/>
      <c r="D615" s="859"/>
      <c r="E615" s="859"/>
      <c r="F615" s="860"/>
      <c r="G615" s="861"/>
      <c r="H615" s="391">
        <f>SUM(D616:D622)</f>
        <v>4</v>
      </c>
      <c r="I615" s="391">
        <f>COUNT(D616:D622)*2</f>
        <v>4</v>
      </c>
    </row>
    <row r="616" spans="1:15" ht="32" hidden="1">
      <c r="A616" s="36" t="s">
        <v>1071</v>
      </c>
      <c r="B616" s="40" t="s">
        <v>1072</v>
      </c>
      <c r="C616" s="40"/>
      <c r="D616" s="115"/>
      <c r="E616" s="34"/>
      <c r="F616" s="83"/>
      <c r="G616" s="34"/>
      <c r="H616" s="124"/>
      <c r="I616" s="124"/>
      <c r="J616" s="124"/>
      <c r="K616" s="124"/>
      <c r="L616" s="124"/>
      <c r="M616" s="1"/>
      <c r="N616" s="1"/>
      <c r="O616" s="1"/>
    </row>
    <row r="617" spans="1:15" ht="32" hidden="1">
      <c r="A617" s="36" t="s">
        <v>1073</v>
      </c>
      <c r="B617" s="40" t="s">
        <v>1074</v>
      </c>
      <c r="C617" s="40"/>
      <c r="D617" s="115"/>
      <c r="E617" s="34"/>
      <c r="F617" s="83"/>
      <c r="G617" s="22"/>
      <c r="H617" s="124"/>
      <c r="I617" s="124"/>
      <c r="J617" s="124"/>
      <c r="K617" s="124"/>
      <c r="L617" s="124"/>
      <c r="M617" s="1"/>
      <c r="N617" s="1"/>
      <c r="O617" s="1"/>
    </row>
    <row r="618" spans="1:15" ht="48" hidden="1">
      <c r="A618" s="36" t="s">
        <v>1075</v>
      </c>
      <c r="B618" s="40" t="s">
        <v>1076</v>
      </c>
      <c r="C618" s="40"/>
      <c r="D618" s="115"/>
      <c r="E618" s="34"/>
      <c r="F618" s="83"/>
      <c r="G618" s="22"/>
      <c r="H618" s="124"/>
      <c r="I618" s="124"/>
      <c r="J618" s="124"/>
      <c r="K618" s="124"/>
      <c r="L618" s="124"/>
      <c r="M618" s="1"/>
      <c r="N618" s="1"/>
      <c r="O618" s="1"/>
    </row>
    <row r="619" spans="1:15" ht="64">
      <c r="A619" s="513" t="s">
        <v>1077</v>
      </c>
      <c r="B619" s="477" t="s">
        <v>1078</v>
      </c>
      <c r="C619" s="477" t="s">
        <v>1079</v>
      </c>
      <c r="D619" s="429">
        <v>2</v>
      </c>
      <c r="E619" s="509" t="s">
        <v>122</v>
      </c>
      <c r="F619" s="514" t="s">
        <v>3457</v>
      </c>
      <c r="G619" s="22"/>
    </row>
    <row r="620" spans="1:15" ht="64">
      <c r="A620" s="513" t="s">
        <v>1081</v>
      </c>
      <c r="B620" s="477" t="s">
        <v>1082</v>
      </c>
      <c r="C620" s="477" t="s">
        <v>3458</v>
      </c>
      <c r="D620" s="429">
        <v>2</v>
      </c>
      <c r="E620" s="509" t="s">
        <v>122</v>
      </c>
      <c r="F620" s="514" t="s">
        <v>1084</v>
      </c>
      <c r="G620" s="22"/>
    </row>
    <row r="621" spans="1:15" ht="48" hidden="1">
      <c r="A621" s="36" t="s">
        <v>1085</v>
      </c>
      <c r="B621" s="40" t="s">
        <v>1086</v>
      </c>
      <c r="C621" s="40"/>
      <c r="D621" s="115"/>
      <c r="E621" s="34"/>
      <c r="F621" s="83"/>
      <c r="G621" s="22"/>
      <c r="H621" s="124"/>
      <c r="I621" s="124"/>
      <c r="J621" s="124"/>
      <c r="K621" s="124"/>
      <c r="L621" s="124"/>
      <c r="M621" s="1"/>
      <c r="N621" s="1"/>
      <c r="O621" s="1"/>
    </row>
    <row r="622" spans="1:15" ht="48" hidden="1">
      <c r="A622" s="36" t="s">
        <v>1087</v>
      </c>
      <c r="B622" s="40" t="s">
        <v>1088</v>
      </c>
      <c r="C622" s="40"/>
      <c r="D622" s="115"/>
      <c r="E622" s="34"/>
      <c r="F622" s="83"/>
      <c r="G622" s="22"/>
      <c r="H622" s="124"/>
      <c r="I622" s="124"/>
      <c r="J622" s="124"/>
      <c r="K622" s="124"/>
      <c r="L622" s="124"/>
      <c r="M622" s="1"/>
      <c r="N622" s="1"/>
      <c r="O622" s="1"/>
    </row>
    <row r="623" spans="1:15" ht="25.5" customHeight="1">
      <c r="A623" s="504" t="s">
        <v>1089</v>
      </c>
      <c r="B623" s="845" t="s">
        <v>1416</v>
      </c>
      <c r="C623" s="855"/>
      <c r="D623" s="686"/>
      <c r="E623" s="855"/>
      <c r="F623" s="856"/>
      <c r="G623" s="857"/>
      <c r="H623" s="391">
        <f>SUM(D624:D626)</f>
        <v>6</v>
      </c>
      <c r="I623" s="391">
        <f>COUNT(D624:D626)*2</f>
        <v>6</v>
      </c>
    </row>
    <row r="624" spans="1:15" ht="34">
      <c r="A624" s="505" t="s">
        <v>1091</v>
      </c>
      <c r="B624" s="506" t="s">
        <v>1417</v>
      </c>
      <c r="C624" s="479" t="s">
        <v>1093</v>
      </c>
      <c r="D624" s="423">
        <v>2</v>
      </c>
      <c r="E624" s="507" t="s">
        <v>121</v>
      </c>
      <c r="F624" s="507" t="s">
        <v>1094</v>
      </c>
      <c r="G624" s="22"/>
    </row>
    <row r="625" spans="1:15" ht="28.5" customHeight="1">
      <c r="A625" s="515"/>
      <c r="B625" s="516"/>
      <c r="C625" s="517" t="s">
        <v>1095</v>
      </c>
      <c r="D625" s="423">
        <v>2</v>
      </c>
      <c r="E625" s="507" t="s">
        <v>121</v>
      </c>
      <c r="F625" s="507" t="s">
        <v>1096</v>
      </c>
      <c r="G625" s="22"/>
    </row>
    <row r="626" spans="1:15" ht="34">
      <c r="A626" s="505" t="s">
        <v>1097</v>
      </c>
      <c r="B626" s="506" t="s">
        <v>1418</v>
      </c>
      <c r="C626" s="480" t="s">
        <v>2065</v>
      </c>
      <c r="D626" s="423">
        <v>2</v>
      </c>
      <c r="E626" s="478" t="s">
        <v>122</v>
      </c>
      <c r="F626" s="479" t="s">
        <v>1099</v>
      </c>
      <c r="G626" s="22"/>
    </row>
    <row r="627" spans="1:15" hidden="1">
      <c r="A627" s="119" t="s">
        <v>1100</v>
      </c>
      <c r="B627" s="656" t="s">
        <v>1101</v>
      </c>
      <c r="C627" s="842"/>
      <c r="D627" s="842"/>
      <c r="E627" s="842"/>
      <c r="F627" s="842"/>
      <c r="G627" s="844"/>
      <c r="H627" s="124"/>
      <c r="I627" s="124"/>
      <c r="J627" s="124"/>
      <c r="K627" s="124"/>
      <c r="L627" s="124"/>
      <c r="M627" s="1"/>
      <c r="N627" s="1"/>
      <c r="O627" s="1"/>
    </row>
    <row r="628" spans="1:15" ht="48" hidden="1">
      <c r="A628" s="119" t="s">
        <v>1102</v>
      </c>
      <c r="B628" s="40" t="s">
        <v>1103</v>
      </c>
      <c r="C628" s="40"/>
      <c r="D628" s="40"/>
      <c r="E628" s="40"/>
      <c r="F628" s="40"/>
      <c r="G628" s="40"/>
      <c r="H628" s="124"/>
      <c r="I628" s="124"/>
      <c r="J628" s="124"/>
      <c r="K628" s="124"/>
      <c r="L628" s="124"/>
      <c r="M628" s="1"/>
      <c r="N628" s="1"/>
      <c r="O628" s="1"/>
    </row>
    <row r="629" spans="1:15" ht="64" hidden="1">
      <c r="A629" s="119" t="s">
        <v>1104</v>
      </c>
      <c r="B629" s="40" t="s">
        <v>1105</v>
      </c>
      <c r="C629" s="40"/>
      <c r="D629" s="40"/>
      <c r="E629" s="40"/>
      <c r="F629" s="40"/>
      <c r="G629" s="40"/>
      <c r="H629" s="124"/>
      <c r="I629" s="124"/>
      <c r="J629" s="124"/>
      <c r="K629" s="124"/>
      <c r="L629" s="124"/>
      <c r="M629" s="1"/>
      <c r="N629" s="1"/>
      <c r="O629" s="1"/>
    </row>
    <row r="630" spans="1:15" ht="64" hidden="1">
      <c r="A630" s="119" t="s">
        <v>1106</v>
      </c>
      <c r="B630" s="40" t="s">
        <v>1107</v>
      </c>
      <c r="C630" s="40"/>
      <c r="D630" s="40"/>
      <c r="E630" s="40"/>
      <c r="F630" s="40"/>
      <c r="G630" s="40"/>
      <c r="H630" s="124"/>
      <c r="I630" s="124"/>
      <c r="J630" s="124"/>
      <c r="K630" s="124"/>
      <c r="L630" s="124"/>
      <c r="M630" s="1"/>
      <c r="N630" s="1"/>
      <c r="O630" s="1"/>
    </row>
    <row r="631" spans="1:15" ht="80" hidden="1">
      <c r="A631" s="119" t="s">
        <v>1108</v>
      </c>
      <c r="B631" s="40" t="s">
        <v>1109</v>
      </c>
      <c r="C631" s="40"/>
      <c r="D631" s="40"/>
      <c r="E631" s="40"/>
      <c r="F631" s="40"/>
      <c r="G631" s="40"/>
      <c r="H631" s="124"/>
      <c r="I631" s="124"/>
      <c r="J631" s="124"/>
      <c r="K631" s="124"/>
      <c r="L631" s="124"/>
      <c r="M631" s="1"/>
      <c r="N631" s="1"/>
      <c r="O631" s="1"/>
    </row>
    <row r="632" spans="1:15" ht="32" hidden="1">
      <c r="A632" s="119" t="s">
        <v>1110</v>
      </c>
      <c r="B632" s="40" t="s">
        <v>1111</v>
      </c>
      <c r="C632" s="40"/>
      <c r="D632" s="40"/>
      <c r="E632" s="40"/>
      <c r="F632" s="40"/>
      <c r="G632" s="40"/>
      <c r="H632" s="124"/>
      <c r="I632" s="124"/>
      <c r="J632" s="124"/>
      <c r="K632" s="124"/>
      <c r="L632" s="124"/>
      <c r="M632" s="1"/>
      <c r="N632" s="1"/>
      <c r="O632" s="1"/>
    </row>
    <row r="633" spans="1:15" ht="32" hidden="1">
      <c r="A633" s="119" t="s">
        <v>1112</v>
      </c>
      <c r="B633" s="40" t="s">
        <v>1113</v>
      </c>
      <c r="C633" s="40"/>
      <c r="D633" s="40"/>
      <c r="E633" s="40"/>
      <c r="F633" s="40"/>
      <c r="G633" s="40"/>
      <c r="H633" s="124"/>
      <c r="I633" s="124"/>
      <c r="J633" s="124"/>
      <c r="K633" s="124"/>
      <c r="L633" s="124"/>
      <c r="M633" s="1"/>
      <c r="N633" s="1"/>
      <c r="O633" s="1"/>
    </row>
    <row r="634" spans="1:15">
      <c r="A634" s="473" t="s">
        <v>3478</v>
      </c>
      <c r="B634" s="850" t="s">
        <v>1115</v>
      </c>
      <c r="C634" s="851"/>
      <c r="D634" s="686"/>
      <c r="E634" s="851"/>
      <c r="F634" s="852"/>
      <c r="G634" s="853"/>
      <c r="H634" s="391">
        <f>SUM(D635:D644)</f>
        <v>2</v>
      </c>
      <c r="I634" s="391">
        <f>COUNT(D635:D644)*2</f>
        <v>2</v>
      </c>
    </row>
    <row r="635" spans="1:15" ht="80" hidden="1">
      <c r="A635" s="119" t="s">
        <v>1116</v>
      </c>
      <c r="B635" s="40" t="s">
        <v>1117</v>
      </c>
      <c r="C635" s="199"/>
      <c r="D635" s="199"/>
      <c r="E635" s="199"/>
      <c r="F635" s="199"/>
      <c r="G635" s="199"/>
      <c r="H635" s="124"/>
      <c r="I635" s="124"/>
      <c r="J635" s="124"/>
      <c r="K635" s="124"/>
      <c r="L635" s="124"/>
      <c r="M635" s="1"/>
      <c r="N635" s="1"/>
      <c r="O635" s="1"/>
    </row>
    <row r="636" spans="1:15" ht="64" hidden="1">
      <c r="A636" s="119" t="s">
        <v>1118</v>
      </c>
      <c r="B636" s="40" t="s">
        <v>1119</v>
      </c>
      <c r="C636" s="199"/>
      <c r="D636" s="199"/>
      <c r="E636" s="199"/>
      <c r="F636" s="199"/>
      <c r="G636" s="199"/>
      <c r="H636" s="124"/>
      <c r="I636" s="124"/>
      <c r="J636" s="124"/>
      <c r="K636" s="124"/>
      <c r="L636" s="124"/>
      <c r="M636" s="1"/>
      <c r="N636" s="1"/>
      <c r="O636" s="1"/>
    </row>
    <row r="637" spans="1:15" ht="64" hidden="1">
      <c r="A637" s="119" t="s">
        <v>1120</v>
      </c>
      <c r="B637" s="40" t="s">
        <v>1121</v>
      </c>
      <c r="C637" s="199"/>
      <c r="D637" s="199"/>
      <c r="E637" s="199"/>
      <c r="F637" s="199"/>
      <c r="G637" s="199"/>
      <c r="H637" s="124"/>
      <c r="I637" s="124"/>
      <c r="J637" s="124"/>
      <c r="K637" s="124"/>
      <c r="L637" s="124"/>
      <c r="M637" s="1"/>
      <c r="N637" s="1"/>
      <c r="O637" s="1"/>
    </row>
    <row r="638" spans="1:15" ht="48" hidden="1">
      <c r="A638" s="119" t="s">
        <v>1122</v>
      </c>
      <c r="B638" s="40" t="s">
        <v>1123</v>
      </c>
      <c r="C638" s="199"/>
      <c r="D638" s="199"/>
      <c r="E638" s="199"/>
      <c r="F638" s="199"/>
      <c r="G638" s="199"/>
      <c r="H638" s="124"/>
      <c r="I638" s="124"/>
      <c r="J638" s="124"/>
      <c r="K638" s="124"/>
      <c r="L638" s="124"/>
      <c r="M638" s="1"/>
      <c r="N638" s="1"/>
      <c r="O638" s="1"/>
    </row>
    <row r="639" spans="1:15" ht="48" hidden="1">
      <c r="A639" s="119" t="s">
        <v>1124</v>
      </c>
      <c r="B639" s="40" t="s">
        <v>1125</v>
      </c>
      <c r="C639" s="199"/>
      <c r="D639" s="199"/>
      <c r="E639" s="199"/>
      <c r="F639" s="199"/>
      <c r="G639" s="199"/>
      <c r="H639" s="124"/>
      <c r="I639" s="124"/>
      <c r="J639" s="124"/>
      <c r="K639" s="124"/>
      <c r="L639" s="124"/>
      <c r="M639" s="1"/>
      <c r="N639" s="1"/>
      <c r="O639" s="1"/>
    </row>
    <row r="640" spans="1:15" ht="76.5" customHeight="1">
      <c r="A640" s="473" t="s">
        <v>1126</v>
      </c>
      <c r="B640" s="477" t="s">
        <v>1127</v>
      </c>
      <c r="C640" s="477" t="s">
        <v>1128</v>
      </c>
      <c r="D640" s="430">
        <v>2</v>
      </c>
      <c r="E640" s="478" t="s">
        <v>122</v>
      </c>
      <c r="F640" s="518" t="s">
        <v>3087</v>
      </c>
      <c r="G640" s="65"/>
    </row>
    <row r="641" spans="1:15" ht="80" hidden="1">
      <c r="A641" s="36" t="s">
        <v>1129</v>
      </c>
      <c r="B641" s="40" t="s">
        <v>1130</v>
      </c>
      <c r="C641" s="40"/>
      <c r="D641" s="65"/>
      <c r="E641" s="35"/>
      <c r="F641" s="40"/>
      <c r="G641" s="65"/>
      <c r="H641" s="124"/>
      <c r="I641" s="124"/>
      <c r="J641" s="124"/>
      <c r="K641" s="124"/>
      <c r="L641" s="124"/>
      <c r="M641" s="1"/>
      <c r="N641" s="1"/>
      <c r="O641" s="1"/>
    </row>
    <row r="642" spans="1:15" ht="32" hidden="1">
      <c r="A642" s="36" t="s">
        <v>1131</v>
      </c>
      <c r="B642" s="40" t="s">
        <v>2899</v>
      </c>
      <c r="C642" s="40"/>
      <c r="D642" s="65"/>
      <c r="E642" s="35"/>
      <c r="F642" s="40"/>
      <c r="G642" s="65"/>
      <c r="H642" s="124"/>
      <c r="I642" s="124"/>
      <c r="J642" s="124"/>
      <c r="K642" s="124"/>
      <c r="L642" s="124"/>
      <c r="M642" s="1"/>
      <c r="N642" s="1"/>
      <c r="O642" s="1"/>
    </row>
    <row r="643" spans="1:15" ht="32" hidden="1">
      <c r="A643" s="36" t="s">
        <v>1132</v>
      </c>
      <c r="B643" s="40" t="s">
        <v>2900</v>
      </c>
      <c r="C643" s="40"/>
      <c r="D643" s="65"/>
      <c r="E643" s="35"/>
      <c r="F643" s="40"/>
      <c r="G643" s="65"/>
      <c r="H643" s="124"/>
      <c r="I643" s="124"/>
      <c r="J643" s="124"/>
      <c r="K643" s="124"/>
      <c r="L643" s="124"/>
      <c r="M643" s="1"/>
      <c r="N643" s="1"/>
      <c r="O643" s="1"/>
    </row>
    <row r="644" spans="1:15" ht="64" hidden="1">
      <c r="A644" s="36" t="s">
        <v>1133</v>
      </c>
      <c r="B644" s="40" t="s">
        <v>1134</v>
      </c>
      <c r="C644" s="40"/>
      <c r="D644" s="65"/>
      <c r="E644" s="35"/>
      <c r="F644" s="40"/>
      <c r="G644" s="65"/>
      <c r="H644" s="124"/>
      <c r="I644" s="124"/>
      <c r="J644" s="124"/>
      <c r="K644" s="124"/>
      <c r="L644" s="124"/>
      <c r="M644" s="1"/>
      <c r="N644" s="1"/>
      <c r="O644" s="1"/>
    </row>
    <row r="645" spans="1:15">
      <c r="A645" s="474"/>
      <c r="B645" s="689" t="s">
        <v>1578</v>
      </c>
      <c r="C645" s="689"/>
      <c r="D645" s="690"/>
      <c r="E645" s="689"/>
      <c r="F645" s="854"/>
      <c r="G645" s="689"/>
      <c r="H645" s="391">
        <f>H646+H651+H660+H666</f>
        <v>32</v>
      </c>
      <c r="I645" s="391">
        <f>I646+I651+I660+I666</f>
        <v>32</v>
      </c>
    </row>
    <row r="646" spans="1:15" ht="18.5" customHeight="1">
      <c r="A646" s="504" t="s">
        <v>1136</v>
      </c>
      <c r="B646" s="845" t="s">
        <v>1137</v>
      </c>
      <c r="C646" s="846"/>
      <c r="D646" s="847"/>
      <c r="E646" s="846"/>
      <c r="F646" s="848"/>
      <c r="G646" s="849"/>
      <c r="H646" s="391">
        <f>SUM(D647:D650)</f>
        <v>6</v>
      </c>
      <c r="I646" s="391">
        <f>COUNT(D647:D650)*2</f>
        <v>6</v>
      </c>
    </row>
    <row r="647" spans="1:15" ht="32">
      <c r="A647" s="476" t="s">
        <v>1138</v>
      </c>
      <c r="B647" s="480" t="s">
        <v>1139</v>
      </c>
      <c r="C647" s="477" t="s">
        <v>1691</v>
      </c>
      <c r="D647" s="421">
        <v>2</v>
      </c>
      <c r="E647" s="481" t="s">
        <v>581</v>
      </c>
      <c r="F647" s="518"/>
      <c r="G647" s="171"/>
    </row>
    <row r="648" spans="1:15" ht="16">
      <c r="A648" s="476"/>
      <c r="B648" s="480"/>
      <c r="C648" s="480" t="s">
        <v>1692</v>
      </c>
      <c r="D648" s="421">
        <v>2</v>
      </c>
      <c r="E648" s="481" t="s">
        <v>581</v>
      </c>
      <c r="F648" s="508"/>
      <c r="G648" s="171"/>
    </row>
    <row r="649" spans="1:15" ht="16">
      <c r="A649" s="476"/>
      <c r="B649" s="480"/>
      <c r="C649" s="477" t="s">
        <v>1693</v>
      </c>
      <c r="D649" s="421">
        <v>2</v>
      </c>
      <c r="E649" s="481" t="s">
        <v>581</v>
      </c>
      <c r="F649" s="519"/>
      <c r="G649" s="171"/>
    </row>
    <row r="650" spans="1:15" ht="48" hidden="1">
      <c r="A650" s="226" t="s">
        <v>1694</v>
      </c>
      <c r="B650" s="121" t="s">
        <v>2902</v>
      </c>
      <c r="C650" s="60"/>
      <c r="D650" s="216"/>
      <c r="E650" s="61"/>
      <c r="F650" s="227"/>
      <c r="G650" s="244"/>
      <c r="H650" s="124"/>
      <c r="I650" s="124"/>
      <c r="J650" s="124"/>
      <c r="K650" s="124"/>
      <c r="L650" s="124"/>
      <c r="M650" s="1"/>
      <c r="N650" s="1"/>
      <c r="O650" s="1"/>
    </row>
    <row r="651" spans="1:15" ht="22.5" customHeight="1">
      <c r="A651" s="504" t="s">
        <v>1142</v>
      </c>
      <c r="B651" s="845" t="s">
        <v>1143</v>
      </c>
      <c r="C651" s="846"/>
      <c r="D651" s="847"/>
      <c r="E651" s="846"/>
      <c r="F651" s="848"/>
      <c r="G651" s="849"/>
      <c r="H651" s="391">
        <f>SUM(D652:D659)</f>
        <v>14</v>
      </c>
      <c r="I651" s="391">
        <f>COUNT(D652:D659)*2</f>
        <v>14</v>
      </c>
    </row>
    <row r="652" spans="1:15" ht="32">
      <c r="A652" s="476" t="s">
        <v>1144</v>
      </c>
      <c r="B652" s="480" t="s">
        <v>1145</v>
      </c>
      <c r="C652" s="483" t="s">
        <v>2066</v>
      </c>
      <c r="D652" s="421">
        <v>2</v>
      </c>
      <c r="E652" s="481" t="s">
        <v>581</v>
      </c>
      <c r="F652" s="519" t="s">
        <v>2067</v>
      </c>
      <c r="G652" s="39"/>
    </row>
    <row r="653" spans="1:15" ht="16">
      <c r="A653" s="476"/>
      <c r="B653" s="480"/>
      <c r="C653" s="477" t="s">
        <v>3088</v>
      </c>
      <c r="D653" s="421">
        <v>2</v>
      </c>
      <c r="E653" s="481" t="s">
        <v>581</v>
      </c>
      <c r="F653" s="519"/>
      <c r="G653" s="171"/>
    </row>
    <row r="654" spans="1:15" ht="16">
      <c r="A654" s="476"/>
      <c r="B654" s="480"/>
      <c r="C654" s="483" t="s">
        <v>1695</v>
      </c>
      <c r="D654" s="421">
        <v>2</v>
      </c>
      <c r="E654" s="481" t="s">
        <v>581</v>
      </c>
      <c r="F654" s="519"/>
      <c r="G654" s="171"/>
    </row>
    <row r="655" spans="1:15" ht="16">
      <c r="A655" s="476"/>
      <c r="B655" s="480"/>
      <c r="C655" s="480" t="s">
        <v>1421</v>
      </c>
      <c r="D655" s="421">
        <v>2</v>
      </c>
      <c r="E655" s="481" t="s">
        <v>581</v>
      </c>
      <c r="F655" s="519"/>
      <c r="G655" s="171"/>
    </row>
    <row r="656" spans="1:15" ht="16">
      <c r="A656" s="476"/>
      <c r="B656" s="480"/>
      <c r="C656" s="480" t="s">
        <v>1696</v>
      </c>
      <c r="D656" s="421">
        <v>2</v>
      </c>
      <c r="E656" s="481" t="s">
        <v>581</v>
      </c>
      <c r="F656" s="519"/>
      <c r="G656" s="171"/>
    </row>
    <row r="657" spans="1:15" ht="31">
      <c r="A657" s="476"/>
      <c r="B657" s="480"/>
      <c r="C657" s="477" t="s">
        <v>1697</v>
      </c>
      <c r="D657" s="421">
        <v>2</v>
      </c>
      <c r="E657" s="481" t="s">
        <v>581</v>
      </c>
      <c r="F657" s="520" t="s">
        <v>1698</v>
      </c>
      <c r="G657" s="171"/>
    </row>
    <row r="658" spans="1:15" ht="16">
      <c r="A658" s="476"/>
      <c r="B658" s="480"/>
      <c r="C658" s="477" t="s">
        <v>1699</v>
      </c>
      <c r="D658" s="421">
        <v>2</v>
      </c>
      <c r="E658" s="481" t="s">
        <v>581</v>
      </c>
      <c r="F658" s="520"/>
      <c r="G658" s="171"/>
    </row>
    <row r="659" spans="1:15" ht="48" hidden="1">
      <c r="A659" s="36" t="s">
        <v>1147</v>
      </c>
      <c r="B659" s="84" t="s">
        <v>2904</v>
      </c>
      <c r="C659" s="56"/>
      <c r="D659" s="216"/>
      <c r="E659" s="61"/>
      <c r="F659" s="216"/>
      <c r="G659" s="244"/>
      <c r="H659" s="124"/>
      <c r="I659" s="124"/>
      <c r="J659" s="124"/>
      <c r="K659" s="124"/>
      <c r="L659" s="124"/>
      <c r="M659" s="1"/>
      <c r="N659" s="1"/>
      <c r="O659" s="1"/>
    </row>
    <row r="660" spans="1:15" ht="20" customHeight="1">
      <c r="A660" s="504" t="s">
        <v>1148</v>
      </c>
      <c r="B660" s="845" t="s">
        <v>1149</v>
      </c>
      <c r="C660" s="846"/>
      <c r="D660" s="847"/>
      <c r="E660" s="846"/>
      <c r="F660" s="848"/>
      <c r="G660" s="849"/>
      <c r="H660" s="391">
        <f>SUM(D661:D665)</f>
        <v>8</v>
      </c>
      <c r="I660" s="391">
        <f>COUNT(D661:D665)*2</f>
        <v>8</v>
      </c>
    </row>
    <row r="661" spans="1:15" ht="32">
      <c r="A661" s="476" t="s">
        <v>1150</v>
      </c>
      <c r="B661" s="480" t="s">
        <v>1151</v>
      </c>
      <c r="C661" s="483" t="s">
        <v>1700</v>
      </c>
      <c r="D661" s="424">
        <v>2</v>
      </c>
      <c r="E661" s="521" t="s">
        <v>581</v>
      </c>
      <c r="F661" s="522" t="s">
        <v>1701</v>
      </c>
      <c r="G661" s="171"/>
    </row>
    <row r="662" spans="1:15" ht="38.25" customHeight="1">
      <c r="A662" s="476"/>
      <c r="B662" s="480"/>
      <c r="C662" s="523" t="s">
        <v>1702</v>
      </c>
      <c r="D662" s="424">
        <v>2</v>
      </c>
      <c r="E662" s="521" t="s">
        <v>581</v>
      </c>
      <c r="F662" s="522" t="s">
        <v>1703</v>
      </c>
      <c r="G662" s="171"/>
    </row>
    <row r="663" spans="1:15" ht="38.25" customHeight="1">
      <c r="A663" s="476"/>
      <c r="B663" s="480"/>
      <c r="C663" s="523" t="s">
        <v>1704</v>
      </c>
      <c r="D663" s="424">
        <v>2</v>
      </c>
      <c r="E663" s="521" t="s">
        <v>581</v>
      </c>
      <c r="F663" s="522" t="s">
        <v>1705</v>
      </c>
      <c r="G663" s="171"/>
    </row>
    <row r="664" spans="1:15" ht="32">
      <c r="A664" s="476"/>
      <c r="B664" s="480"/>
      <c r="C664" s="483" t="s">
        <v>1586</v>
      </c>
      <c r="D664" s="424">
        <v>2</v>
      </c>
      <c r="E664" s="521" t="s">
        <v>581</v>
      </c>
      <c r="F664" s="524" t="s">
        <v>1706</v>
      </c>
      <c r="G664" s="171"/>
    </row>
    <row r="665" spans="1:15" ht="48" hidden="1">
      <c r="A665" s="36" t="s">
        <v>1153</v>
      </c>
      <c r="B665" s="84" t="s">
        <v>2906</v>
      </c>
      <c r="C665" s="67"/>
      <c r="D665" s="216"/>
      <c r="E665" s="61"/>
      <c r="F665" s="187"/>
      <c r="G665" s="244"/>
      <c r="H665" s="124"/>
      <c r="I665" s="124"/>
      <c r="J665" s="124"/>
      <c r="K665" s="124"/>
      <c r="L665" s="124"/>
      <c r="M665" s="1"/>
      <c r="N665" s="1"/>
      <c r="O665" s="1"/>
    </row>
    <row r="666" spans="1:15" ht="20" customHeight="1">
      <c r="A666" s="504" t="s">
        <v>1154</v>
      </c>
      <c r="B666" s="845" t="s">
        <v>1155</v>
      </c>
      <c r="C666" s="846"/>
      <c r="D666" s="847"/>
      <c r="E666" s="846"/>
      <c r="F666" s="848"/>
      <c r="G666" s="849"/>
      <c r="H666" s="391">
        <f>SUM(D667:D669)</f>
        <v>4</v>
      </c>
      <c r="I666" s="391">
        <f>COUNT(D667:D669)*2</f>
        <v>4</v>
      </c>
    </row>
    <row r="667" spans="1:15" ht="32">
      <c r="A667" s="476" t="s">
        <v>1156</v>
      </c>
      <c r="B667" s="480" t="s">
        <v>1157</v>
      </c>
      <c r="C667" s="488" t="s">
        <v>1427</v>
      </c>
      <c r="D667" s="424">
        <v>2</v>
      </c>
      <c r="E667" s="521" t="s">
        <v>581</v>
      </c>
      <c r="F667" s="525"/>
      <c r="G667" s="171"/>
    </row>
    <row r="668" spans="1:15" ht="39" customHeight="1">
      <c r="A668" s="476"/>
      <c r="B668" s="480"/>
      <c r="C668" s="488" t="s">
        <v>2068</v>
      </c>
      <c r="D668" s="424">
        <v>2</v>
      </c>
      <c r="E668" s="521" t="s">
        <v>581</v>
      </c>
      <c r="F668" s="525"/>
      <c r="G668" s="171"/>
    </row>
    <row r="669" spans="1:15" ht="48" hidden="1">
      <c r="A669" s="36" t="s">
        <v>1161</v>
      </c>
      <c r="B669" s="109" t="s">
        <v>2907</v>
      </c>
      <c r="C669" s="60"/>
      <c r="D669" s="216"/>
      <c r="E669" s="61"/>
      <c r="F669" s="216"/>
      <c r="G669" s="244"/>
      <c r="H669" s="124"/>
      <c r="I669" s="124"/>
      <c r="J669" s="124"/>
      <c r="K669" s="124"/>
      <c r="L669" s="124"/>
      <c r="M669" s="1"/>
      <c r="N669" s="1"/>
      <c r="O669" s="1"/>
    </row>
    <row r="670" spans="1:15" s="124" customFormat="1">
      <c r="A670" s="229"/>
      <c r="B670" s="230"/>
      <c r="C670" s="203"/>
      <c r="D670" s="434"/>
      <c r="H670" s="391"/>
      <c r="I670" s="391"/>
      <c r="J670" s="391"/>
      <c r="K670" s="391"/>
      <c r="L670" s="391"/>
      <c r="M670" s="17"/>
    </row>
    <row r="671" spans="1:15" s="17" customFormat="1" ht="21.75" customHeight="1">
      <c r="A671" s="231"/>
      <c r="B671" s="439"/>
      <c r="C671" s="33"/>
      <c r="D671" s="433"/>
      <c r="H671" s="391"/>
      <c r="I671" s="391"/>
      <c r="J671" s="391"/>
      <c r="K671" s="391"/>
      <c r="L671" s="391"/>
    </row>
    <row r="672" spans="1:15" s="17" customFormat="1">
      <c r="A672" s="231"/>
      <c r="B672" s="439"/>
      <c r="C672" s="33"/>
      <c r="D672" s="433"/>
      <c r="H672" s="391"/>
      <c r="I672" s="391"/>
      <c r="J672" s="391"/>
      <c r="K672" s="391"/>
      <c r="L672" s="391"/>
    </row>
    <row r="673" spans="1:12" s="17" customFormat="1">
      <c r="A673" s="231"/>
      <c r="B673" s="439" t="s">
        <v>35</v>
      </c>
      <c r="C673" s="33" t="s">
        <v>1162</v>
      </c>
      <c r="D673" s="433" t="s">
        <v>1429</v>
      </c>
      <c r="E673" s="17">
        <f>H2</f>
        <v>4</v>
      </c>
      <c r="H673" s="391"/>
      <c r="I673" s="391"/>
      <c r="J673" s="391"/>
      <c r="K673" s="391"/>
      <c r="L673" s="391"/>
    </row>
    <row r="674" spans="1:12" s="17" customFormat="1">
      <c r="A674" s="231" t="s">
        <v>8</v>
      </c>
      <c r="B674" s="439">
        <f>IF(E673=0,0,H53)</f>
        <v>36</v>
      </c>
      <c r="C674" s="33">
        <f>IF(E673=0,0,I53)</f>
        <v>36</v>
      </c>
      <c r="D674" s="499">
        <f>IF(D682=0,0,B674/C674)</f>
        <v>1</v>
      </c>
      <c r="H674" s="391"/>
      <c r="I674" s="391"/>
      <c r="J674" s="391"/>
      <c r="K674" s="391"/>
      <c r="L674" s="391"/>
    </row>
    <row r="675" spans="1:12" s="17" customFormat="1">
      <c r="A675" s="231" t="s">
        <v>10</v>
      </c>
      <c r="B675" s="439">
        <f>IF(E673=0,0,H117)</f>
        <v>54</v>
      </c>
      <c r="C675" s="33">
        <f>IF(E673=0,0,I117)</f>
        <v>54</v>
      </c>
      <c r="D675" s="499">
        <f>IF(D682=0,0,B675/C675)</f>
        <v>1</v>
      </c>
      <c r="H675" s="391"/>
      <c r="I675" s="391"/>
      <c r="J675" s="391"/>
      <c r="K675" s="391"/>
      <c r="L675" s="391"/>
    </row>
    <row r="676" spans="1:12" s="17" customFormat="1">
      <c r="A676" s="231" t="s">
        <v>12</v>
      </c>
      <c r="B676" s="439">
        <f>IF(E673=0,0,H172)</f>
        <v>112</v>
      </c>
      <c r="C676" s="33">
        <f>IF(E673=0,0,I172)</f>
        <v>112</v>
      </c>
      <c r="D676" s="499">
        <f>IF(D682=0,0,B676/C676)</f>
        <v>1</v>
      </c>
      <c r="H676" s="391"/>
      <c r="I676" s="391"/>
      <c r="J676" s="391"/>
      <c r="K676" s="391"/>
      <c r="L676" s="391"/>
    </row>
    <row r="677" spans="1:12" s="17" customFormat="1">
      <c r="A677" s="231" t="s">
        <v>14</v>
      </c>
      <c r="B677" s="439">
        <f>IF(E673=0,0,H249)</f>
        <v>118</v>
      </c>
      <c r="C677" s="33">
        <f>IF(E673=0,0,I249)</f>
        <v>118</v>
      </c>
      <c r="D677" s="499">
        <f>IF(D682=0,0,B677/C677)</f>
        <v>1</v>
      </c>
      <c r="H677" s="391"/>
      <c r="I677" s="391"/>
      <c r="J677" s="391"/>
      <c r="K677" s="391"/>
      <c r="L677" s="391"/>
    </row>
    <row r="678" spans="1:12" s="17" customFormat="1">
      <c r="A678" s="231" t="s">
        <v>16</v>
      </c>
      <c r="B678" s="439">
        <f>IF(E673=0,0,H332)</f>
        <v>190</v>
      </c>
      <c r="C678" s="33">
        <f>IF(E673=0,0,I332)</f>
        <v>190</v>
      </c>
      <c r="D678" s="499">
        <f>IF(D682=0,0,B678/C678)</f>
        <v>1</v>
      </c>
      <c r="H678" s="391"/>
      <c r="I678" s="391"/>
      <c r="J678" s="391"/>
      <c r="K678" s="391"/>
      <c r="L678" s="391"/>
    </row>
    <row r="679" spans="1:12" s="17" customFormat="1">
      <c r="A679" s="231" t="s">
        <v>18</v>
      </c>
      <c r="B679" s="439">
        <f>IF(E673=0,0,H526)</f>
        <v>80</v>
      </c>
      <c r="C679" s="33">
        <f>IF(E673=0,0,I526)</f>
        <v>80</v>
      </c>
      <c r="D679" s="499">
        <f>IF(D682=0,0,B679/C679)</f>
        <v>1</v>
      </c>
      <c r="H679" s="391"/>
      <c r="I679" s="391"/>
      <c r="J679" s="391"/>
      <c r="K679" s="391"/>
      <c r="L679" s="391"/>
    </row>
    <row r="680" spans="1:12" s="17" customFormat="1">
      <c r="A680" s="231" t="s">
        <v>20</v>
      </c>
      <c r="B680" s="439">
        <f>IF(E673=0,0,H578)</f>
        <v>70</v>
      </c>
      <c r="C680" s="33">
        <f>IF(E673=0,0,I578)</f>
        <v>70</v>
      </c>
      <c r="D680" s="499">
        <f>IF(D682=0,0,B680/C680)</f>
        <v>1</v>
      </c>
      <c r="H680" s="391"/>
      <c r="I680" s="391"/>
      <c r="J680" s="391"/>
      <c r="K680" s="391"/>
      <c r="L680" s="391"/>
    </row>
    <row r="681" spans="1:12" s="17" customFormat="1">
      <c r="A681" s="231" t="s">
        <v>1707</v>
      </c>
      <c r="B681" s="439">
        <f>IF(E673=0,0,H645)</f>
        <v>32</v>
      </c>
      <c r="C681" s="33">
        <f>IF(E673=0,0,I645)</f>
        <v>32</v>
      </c>
      <c r="D681" s="499">
        <f>IF(D682=0,0,B681/C681)</f>
        <v>1</v>
      </c>
      <c r="H681" s="391"/>
      <c r="I681" s="391"/>
      <c r="J681" s="391"/>
      <c r="K681" s="391"/>
      <c r="L681" s="391"/>
    </row>
    <row r="682" spans="1:12" s="17" customFormat="1">
      <c r="A682" s="231" t="s">
        <v>1164</v>
      </c>
      <c r="B682" s="439">
        <f>IF(H2=0,0,SUM(B674:B681))</f>
        <v>692</v>
      </c>
      <c r="C682" s="33">
        <f>IF(H2=0,0,SUM(C674:C681))</f>
        <v>692</v>
      </c>
      <c r="D682" s="499">
        <f>IF(H2=0,0,B682/C682)</f>
        <v>1</v>
      </c>
      <c r="H682" s="391"/>
      <c r="I682" s="391"/>
      <c r="J682" s="391"/>
      <c r="K682" s="391"/>
      <c r="L682" s="391"/>
    </row>
    <row r="683" spans="1:12" s="17" customFormat="1">
      <c r="A683" s="231"/>
      <c r="B683" s="439"/>
      <c r="C683" s="33"/>
      <c r="D683" s="433"/>
      <c r="H683" s="391"/>
      <c r="I683" s="391"/>
      <c r="J683" s="391"/>
      <c r="K683" s="391"/>
      <c r="L683" s="391"/>
    </row>
    <row r="684" spans="1:12" s="17" customFormat="1">
      <c r="A684" s="231">
        <v>0</v>
      </c>
      <c r="B684" s="439"/>
      <c r="C684" s="33"/>
      <c r="D684" s="433"/>
      <c r="H684" s="391"/>
      <c r="I684" s="391"/>
      <c r="J684" s="391"/>
      <c r="K684" s="391"/>
      <c r="L684" s="391"/>
    </row>
    <row r="685" spans="1:12" s="17" customFormat="1">
      <c r="A685" s="231">
        <v>1</v>
      </c>
      <c r="B685" s="439"/>
      <c r="C685" s="33"/>
      <c r="D685" s="433"/>
      <c r="H685" s="391"/>
      <c r="I685" s="391"/>
      <c r="J685" s="391"/>
      <c r="K685" s="391"/>
      <c r="L685" s="391"/>
    </row>
    <row r="686" spans="1:12" s="17" customFormat="1">
      <c r="A686" s="231">
        <v>2</v>
      </c>
      <c r="B686" s="439"/>
      <c r="C686" s="33"/>
      <c r="D686" s="433"/>
      <c r="H686" s="391"/>
      <c r="I686" s="391"/>
      <c r="J686" s="391"/>
      <c r="K686" s="391"/>
      <c r="L686" s="391"/>
    </row>
    <row r="687" spans="1:12" s="124" customFormat="1">
      <c r="A687" s="229"/>
      <c r="B687" s="230"/>
      <c r="C687" s="203"/>
      <c r="D687" s="434"/>
      <c r="H687" s="391"/>
      <c r="I687" s="391"/>
      <c r="J687" s="391"/>
      <c r="K687" s="391"/>
      <c r="L687" s="391"/>
    </row>
    <row r="688" spans="1:12" s="17" customFormat="1">
      <c r="A688" s="231"/>
      <c r="B688" s="439"/>
      <c r="C688" s="33"/>
      <c r="D688" s="433"/>
      <c r="H688" s="391"/>
      <c r="I688" s="391"/>
      <c r="J688" s="391"/>
      <c r="K688" s="391"/>
      <c r="L688" s="391"/>
    </row>
    <row r="689" spans="1:13" s="17" customFormat="1">
      <c r="A689" s="231"/>
      <c r="B689" s="439"/>
      <c r="C689" s="33"/>
      <c r="D689" s="433"/>
      <c r="H689" s="391"/>
      <c r="I689" s="391"/>
      <c r="J689" s="391"/>
      <c r="K689" s="391"/>
      <c r="L689" s="391"/>
    </row>
    <row r="690" spans="1:13" s="17" customFormat="1">
      <c r="A690" s="231"/>
      <c r="B690" s="439"/>
      <c r="C690" s="33"/>
      <c r="D690" s="433"/>
      <c r="H690" s="391"/>
      <c r="I690" s="391"/>
      <c r="J690" s="391"/>
      <c r="K690" s="391"/>
      <c r="L690" s="391"/>
    </row>
    <row r="691" spans="1:13" s="17" customFormat="1">
      <c r="A691" s="231"/>
      <c r="B691" s="439"/>
      <c r="C691" s="33"/>
      <c r="D691" s="433"/>
      <c r="H691" s="391"/>
      <c r="I691" s="391"/>
      <c r="J691" s="391"/>
      <c r="K691" s="391"/>
      <c r="L691" s="391"/>
    </row>
    <row r="692" spans="1:13" s="124" customFormat="1">
      <c r="A692" s="229"/>
      <c r="B692" s="230"/>
      <c r="C692" s="203"/>
      <c r="D692" s="434"/>
      <c r="H692" s="391"/>
      <c r="I692" s="391"/>
      <c r="J692" s="391"/>
      <c r="K692" s="391"/>
      <c r="L692" s="391"/>
      <c r="M692" s="17"/>
    </row>
    <row r="693" spans="1:13" s="124" customFormat="1">
      <c r="A693" s="229"/>
      <c r="B693" s="230"/>
      <c r="C693" s="203"/>
      <c r="D693" s="434"/>
      <c r="H693" s="391"/>
      <c r="I693" s="391"/>
      <c r="J693" s="391"/>
      <c r="K693" s="391"/>
      <c r="L693" s="391"/>
      <c r="M693" s="17"/>
    </row>
    <row r="694" spans="1:13" s="124" customFormat="1">
      <c r="A694" s="229"/>
      <c r="B694" s="230"/>
      <c r="C694" s="203"/>
      <c r="D694" s="434"/>
      <c r="H694" s="391"/>
      <c r="I694" s="391"/>
      <c r="J694" s="391"/>
      <c r="K694" s="391"/>
      <c r="L694" s="391"/>
      <c r="M694" s="17"/>
    </row>
    <row r="695" spans="1:13" s="124" customFormat="1">
      <c r="A695" s="229"/>
      <c r="B695" s="230"/>
      <c r="C695" s="203"/>
      <c r="D695" s="434"/>
      <c r="H695" s="391"/>
      <c r="I695" s="391"/>
      <c r="J695" s="391"/>
      <c r="K695" s="391"/>
      <c r="L695" s="391"/>
      <c r="M695" s="17"/>
    </row>
    <row r="696" spans="1:13" s="124" customFormat="1">
      <c r="A696" s="229"/>
      <c r="B696" s="230"/>
      <c r="C696" s="203"/>
      <c r="D696" s="434"/>
      <c r="H696" s="391"/>
      <c r="I696" s="391"/>
      <c r="J696" s="391"/>
      <c r="K696" s="391"/>
      <c r="L696" s="391"/>
      <c r="M696" s="17"/>
    </row>
    <row r="697" spans="1:13" s="124" customFormat="1">
      <c r="A697" s="229"/>
      <c r="B697" s="230"/>
      <c r="C697" s="203"/>
      <c r="D697" s="434"/>
      <c r="H697" s="391"/>
      <c r="I697" s="391"/>
      <c r="J697" s="391"/>
      <c r="K697" s="391"/>
      <c r="L697" s="391"/>
      <c r="M697" s="17"/>
    </row>
    <row r="698" spans="1:13" s="124" customFormat="1">
      <c r="A698" s="229"/>
      <c r="B698" s="230"/>
      <c r="C698" s="203"/>
      <c r="D698" s="434"/>
      <c r="H698" s="391"/>
      <c r="I698" s="391"/>
      <c r="J698" s="391"/>
      <c r="K698" s="391"/>
      <c r="L698" s="391"/>
      <c r="M698" s="17"/>
    </row>
    <row r="699" spans="1:13" s="124" customFormat="1">
      <c r="A699" s="229"/>
      <c r="B699" s="230"/>
      <c r="C699" s="203"/>
      <c r="D699" s="434"/>
      <c r="H699" s="391"/>
      <c r="I699" s="391"/>
      <c r="J699" s="391"/>
      <c r="K699" s="391"/>
      <c r="L699" s="391"/>
      <c r="M699" s="17"/>
    </row>
  </sheetData>
  <sheetProtection algorithmName="SHA-512" hashValue="Yjgl8fJu/zwWRBUr7x7yE1r6JdNPrMvuzKjJeny2xw1WpqMpNr2n0OqPNVMHi7yZ/52iMYEObZ6IJ/uHgNvaAw==" saltValue="kXTnz/7qgQLFIVhxUkKMNg==" spinCount="100000" sheet="1" objects="1" scenarios="1"/>
  <protectedRanges>
    <protectedRange sqref="D374" name="Range1_1_3"/>
    <protectedRange sqref="G3:G12" name="Range2_1"/>
    <protectedRange sqref="D3:D12" name="Range1_1_7"/>
  </protectedRanges>
  <autoFilter ref="A52:G669" xr:uid="{00000000-0009-0000-0000-000004000000}">
    <filterColumn colId="0">
      <colorFilter dxfId="0"/>
    </filterColumn>
  </autoFilter>
  <mergeCells count="125">
    <mergeCell ref="B666:G666"/>
    <mergeCell ref="B627:G627"/>
    <mergeCell ref="B634:G634"/>
    <mergeCell ref="B645:G645"/>
    <mergeCell ref="B646:G646"/>
    <mergeCell ref="B651:G651"/>
    <mergeCell ref="B660:G660"/>
    <mergeCell ref="B586:G586"/>
    <mergeCell ref="B590:G590"/>
    <mergeCell ref="B605:G605"/>
    <mergeCell ref="B609:G609"/>
    <mergeCell ref="B615:G615"/>
    <mergeCell ref="B623:G623"/>
    <mergeCell ref="B548:G548"/>
    <mergeCell ref="B557:G557"/>
    <mergeCell ref="B566:G566"/>
    <mergeCell ref="B578:G578"/>
    <mergeCell ref="B579:G579"/>
    <mergeCell ref="B582:G582"/>
    <mergeCell ref="B510:G510"/>
    <mergeCell ref="B515:G515"/>
    <mergeCell ref="B526:G526"/>
    <mergeCell ref="B527:G527"/>
    <mergeCell ref="B534:G534"/>
    <mergeCell ref="B544:G544"/>
    <mergeCell ref="B440:G440"/>
    <mergeCell ref="B445:G445"/>
    <mergeCell ref="B452:G452"/>
    <mergeCell ref="B464:G464"/>
    <mergeCell ref="B471:G471"/>
    <mergeCell ref="B503:G503"/>
    <mergeCell ref="B403:G403"/>
    <mergeCell ref="B405:G405"/>
    <mergeCell ref="B412:G412"/>
    <mergeCell ref="B416:G416"/>
    <mergeCell ref="B431:G431"/>
    <mergeCell ref="B435:G435"/>
    <mergeCell ref="B355:G355"/>
    <mergeCell ref="B363:G363"/>
    <mergeCell ref="B366:G366"/>
    <mergeCell ref="B371:G371"/>
    <mergeCell ref="B383:G383"/>
    <mergeCell ref="B392:G392"/>
    <mergeCell ref="B324:G324"/>
    <mergeCell ref="B329:G329"/>
    <mergeCell ref="B332:G332"/>
    <mergeCell ref="B333:G333"/>
    <mergeCell ref="B341:G341"/>
    <mergeCell ref="B346:G346"/>
    <mergeCell ref="B291:G291"/>
    <mergeCell ref="B295:G295"/>
    <mergeCell ref="B310:G310"/>
    <mergeCell ref="B314:G314"/>
    <mergeCell ref="B317:G317"/>
    <mergeCell ref="B320:G320"/>
    <mergeCell ref="B232:G232"/>
    <mergeCell ref="B249:G249"/>
    <mergeCell ref="B250:G250"/>
    <mergeCell ref="B255:G255"/>
    <mergeCell ref="B269:G269"/>
    <mergeCell ref="B281:G281"/>
    <mergeCell ref="B173:G173"/>
    <mergeCell ref="B191:G191"/>
    <mergeCell ref="B197:G197"/>
    <mergeCell ref="B201:G201"/>
    <mergeCell ref="B209:G209"/>
    <mergeCell ref="B220:G220"/>
    <mergeCell ref="B129:G129"/>
    <mergeCell ref="B137:G137"/>
    <mergeCell ref="B143:G143"/>
    <mergeCell ref="B149:G149"/>
    <mergeCell ref="B160:G160"/>
    <mergeCell ref="B172:G172"/>
    <mergeCell ref="B88:G88"/>
    <mergeCell ref="B92:G92"/>
    <mergeCell ref="B105:G105"/>
    <mergeCell ref="B114:G114"/>
    <mergeCell ref="B117:G117"/>
    <mergeCell ref="B118:G118"/>
    <mergeCell ref="B47:I47"/>
    <mergeCell ref="A48:I50"/>
    <mergeCell ref="A51:G51"/>
    <mergeCell ref="B53:G53"/>
    <mergeCell ref="B54:G54"/>
    <mergeCell ref="B73:G73"/>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A17:I17"/>
    <mergeCell ref="A18:C18"/>
    <mergeCell ref="D18:I18"/>
    <mergeCell ref="D19:I26"/>
    <mergeCell ref="A27:I27"/>
    <mergeCell ref="B28:I28"/>
    <mergeCell ref="A15:B15"/>
    <mergeCell ref="C15:E15"/>
    <mergeCell ref="G15:I15"/>
    <mergeCell ref="A16:B16"/>
    <mergeCell ref="C16:E16"/>
    <mergeCell ref="G16:I16"/>
    <mergeCell ref="A1:I1"/>
    <mergeCell ref="A2:G2"/>
    <mergeCell ref="H2:I2"/>
    <mergeCell ref="A13:I13"/>
    <mergeCell ref="A14:B14"/>
    <mergeCell ref="C14:E14"/>
    <mergeCell ref="G14:I14"/>
    <mergeCell ref="A3:B12"/>
    <mergeCell ref="C3:E12"/>
    <mergeCell ref="F3:G12"/>
  </mergeCells>
  <dataValidations count="6">
    <dataValidation type="list" allowBlank="1" showInputMessage="1" showErrorMessage="1" sqref="D683:D1048576 D640 D619:D620 D311:D313 D645:D673 D233:D246 E498:E499 D249:D309 D623:D626 M301 D51:D159 D172:D231 D322:D614" xr:uid="{00000000-0002-0000-0400-000000000000}">
      <formula1>$A$684:$A$686</formula1>
    </dataValidation>
    <dataValidation type="list" allowBlank="1" showInputMessage="1" showErrorMessage="1" sqref="D615" xr:uid="{00000000-0002-0000-0400-000001000000}">
      <formula1>$A$692:$A$694</formula1>
    </dataValidation>
    <dataValidation type="list" allowBlank="1" showInputMessage="1" showErrorMessage="1" sqref="D616:D618 D621:D622" xr:uid="{00000000-0002-0000-0400-000002000000}">
      <formula1>$A$723:$A$725</formula1>
    </dataValidation>
    <dataValidation type="list" allowBlank="1" showInputMessage="1" showErrorMessage="1" sqref="D641:D644" xr:uid="{00000000-0002-0000-0400-000003000000}">
      <formula1>$A$722:$A$724</formula1>
    </dataValidation>
    <dataValidation type="list" allowBlank="1" showInputMessage="1" showErrorMessage="1" sqref="D628:D633" xr:uid="{00000000-0002-0000-0400-000004000000}">
      <formula1>$A$728:$A$730</formula1>
    </dataValidation>
    <dataValidation type="list" allowBlank="1" showInputMessage="1" showErrorMessage="1" sqref="D628:D633" xr:uid="{00000000-0002-0000-0400-000005000000}">
      <formula1>$A$741:$A$743</formula1>
    </dataValidation>
  </dataValidations>
  <pageMargins left="0.7" right="0.7" top="0.75" bottom="0.75" header="0.3" footer="0.3"/>
  <pageSetup paperSize="9" scale="53" orientation="portrait" r:id="rId1"/>
  <headerFooter>
    <oddHeader>&amp;LChecklist -7&amp;CNRC&amp;RVersion- NHSRC/3.0</oddHead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Overall Score</vt:lpstr>
      <vt:lpstr>OPD_Final</vt:lpstr>
      <vt:lpstr>SNCU_Final</vt:lpstr>
      <vt:lpstr>PW_Final</vt:lpstr>
      <vt:lpstr>NRC_ Final</vt:lpstr>
      <vt:lpstr>SNCU_Final!Print_Area</vt:lpstr>
      <vt:lpstr>OPD_Final!Print_Titles</vt:lpstr>
      <vt:lpstr>PW_Final!Print_Titles</vt:lpstr>
      <vt:lpstr>SNCU_Final!Print_Titles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Microsoft Office User</cp:lastModifiedBy>
  <cp:lastPrinted>2021-09-07T09:11:44Z</cp:lastPrinted>
  <dcterms:created xsi:type="dcterms:W3CDTF">2020-10-15T07:35:28Z</dcterms:created>
  <dcterms:modified xsi:type="dcterms:W3CDTF">2022-06-16T09:10:54Z</dcterms:modified>
</cp:coreProperties>
</file>